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月報新ファイル\全地域\H22（2010）\"/>
    </mc:Choice>
  </mc:AlternateContent>
  <xr:revisionPtr revIDLastSave="0" documentId="13_ncr:1_{7A11EB79-607A-46AD-885B-3F0B0F986E52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業務月報表紙" sheetId="43" r:id="rId1"/>
    <sheet name="業務月報目次 " sheetId="44" r:id="rId2"/>
    <sheet name="業務月報利用上の留意事項 " sheetId="45" r:id="rId3"/>
    <sheet name="収集データ量（合計） " sheetId="46" r:id="rId4"/>
    <sheet name="収集データ量_首都圏" sheetId="47" r:id="rId5"/>
    <sheet name="収集データ量_近畿圏" sheetId="48" r:id="rId6"/>
    <sheet name="収集データ量_中京圏" sheetId="49" r:id="rId7"/>
    <sheet name="収集データ量_九州地域" sheetId="50" r:id="rId8"/>
    <sheet name="和4" sheetId="6" r:id="rId9"/>
    <sheet name="和42" sheetId="21" r:id="rId10"/>
    <sheet name="和3" sheetId="4" r:id="rId11"/>
    <sheet name="和32" sheetId="5" r:id="rId12"/>
    <sheet name="和33" sheetId="7" r:id="rId13"/>
    <sheet name="和3未" sheetId="8" r:id="rId14"/>
    <sheet name="乳21" sheetId="15" r:id="rId15"/>
    <sheet name="乳22" sheetId="41" r:id="rId16"/>
    <sheet name="乳23" sheetId="40" r:id="rId17"/>
    <sheet name="乳2未" sheetId="42" r:id="rId18"/>
    <sheet name="交雑31" sheetId="36" r:id="rId19"/>
    <sheet name="交雑32" sheetId="37" r:id="rId20"/>
    <sheet name="交雑33" sheetId="38" r:id="rId21"/>
    <sheet name="交雑未" sheetId="39" r:id="rId22"/>
    <sheet name="牛ｾｯﾄ" sheetId="18" r:id="rId23"/>
    <sheet name="輸入牛" sheetId="19" r:id="rId24"/>
    <sheet name="輸入牛2" sheetId="20" r:id="rId25"/>
    <sheet name="豚" sheetId="22" r:id="rId26"/>
    <sheet name="豚2" sheetId="23" r:id="rId27"/>
    <sheet name="豚ﾌﾛｰｽﾞﾝ" sheetId="24" r:id="rId28"/>
    <sheet name="輸入豚" sheetId="25" r:id="rId29"/>
    <sheet name="輸入豚2" sheetId="35" r:id="rId30"/>
    <sheet name="近和41" sheetId="51" r:id="rId31"/>
    <sheet name="近和42" sheetId="52" r:id="rId32"/>
    <sheet name="近和31" sheetId="53" r:id="rId33"/>
    <sheet name="近和32" sheetId="54" r:id="rId34"/>
    <sheet name="近和33" sheetId="55" r:id="rId35"/>
    <sheet name="近和3未" sheetId="56" r:id="rId36"/>
    <sheet name="近乳21" sheetId="57" r:id="rId37"/>
    <sheet name="近乳23" sheetId="59" r:id="rId38"/>
    <sheet name="近乳22" sheetId="58" r:id="rId39"/>
    <sheet name="近乳2未" sheetId="60" r:id="rId40"/>
    <sheet name="近交雑31" sheetId="61" r:id="rId41"/>
    <sheet name="近交雑32" sheetId="62" r:id="rId42"/>
    <sheet name="近交雑33" sheetId="63" r:id="rId43"/>
    <sheet name="近交雑3未" sheetId="64" r:id="rId44"/>
    <sheet name="近牛ｾｯﾄ" sheetId="65" r:id="rId45"/>
    <sheet name="近輸入牛1" sheetId="66" r:id="rId46"/>
    <sheet name="近輸入牛2" sheetId="67" r:id="rId47"/>
    <sheet name="近豚1" sheetId="68" r:id="rId48"/>
    <sheet name="近豚2" sheetId="69" r:id="rId49"/>
    <sheet name="近豚ﾌﾛｰｽﾞﾝ" sheetId="70" r:id="rId50"/>
    <sheet name="近輸入豚1" sheetId="71" r:id="rId51"/>
    <sheet name="近輸入豚2" sheetId="72" r:id="rId52"/>
    <sheet name="中和31" sheetId="73" r:id="rId53"/>
    <sheet name="中和32" sheetId="74" r:id="rId54"/>
    <sheet name="中和3未" sheetId="75" r:id="rId55"/>
    <sheet name="中乳21" sheetId="76" r:id="rId56"/>
    <sheet name="中乳2未" sheetId="77" r:id="rId57"/>
    <sheet name="中交雑31" sheetId="78" r:id="rId58"/>
    <sheet name="中交雑32" sheetId="79" r:id="rId59"/>
    <sheet name="中牛ｾｯﾄ" sheetId="80" r:id="rId60"/>
    <sheet name="中輸入牛1" sheetId="81" r:id="rId61"/>
    <sheet name="中輸入牛2" sheetId="82" r:id="rId62"/>
    <sheet name="中輸入牛3" sheetId="83" r:id="rId63"/>
    <sheet name="中豚1" sheetId="84" r:id="rId64"/>
    <sheet name="中豚2" sheetId="85" r:id="rId65"/>
    <sheet name="中豚ﾌﾛｰｽﾞﾝ" sheetId="86" r:id="rId66"/>
    <sheet name="中輸入豚" sheetId="87" r:id="rId67"/>
    <sheet name="九和31" sheetId="88" r:id="rId68"/>
    <sheet name="九和32" sheetId="89" r:id="rId69"/>
    <sheet name="九和33" sheetId="90" r:id="rId70"/>
    <sheet name="九乳21" sheetId="91" r:id="rId71"/>
    <sheet name="九乳22" sheetId="92" r:id="rId72"/>
    <sheet name="九乳23" sheetId="93" r:id="rId73"/>
    <sheet name="九交雑31" sheetId="94" r:id="rId74"/>
    <sheet name="九交雑32" sheetId="95" r:id="rId75"/>
    <sheet name="九交雑33" sheetId="96" r:id="rId76"/>
    <sheet name="九牛ｾｯﾄ" sheetId="97" r:id="rId77"/>
    <sheet name="九豚1" sheetId="98" r:id="rId78"/>
    <sheet name="九豚2" sheetId="99" r:id="rId79"/>
    <sheet name="取扱量" sheetId="100" r:id="rId80"/>
    <sheet name="裏表紙" sheetId="101" r:id="rId81"/>
  </sheets>
  <externalReferences>
    <externalReference r:id="rId82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50" l="1"/>
  <c r="M30" i="50"/>
  <c r="O30" i="50" s="1"/>
  <c r="G30" i="50"/>
  <c r="F30" i="50"/>
  <c r="E30" i="50"/>
  <c r="H30" i="50" s="1"/>
  <c r="J30" i="50" s="1"/>
  <c r="N30" i="49"/>
  <c r="L30" i="49"/>
  <c r="M30" i="49" s="1"/>
  <c r="O30" i="49" s="1"/>
  <c r="K30" i="49"/>
  <c r="G30" i="49"/>
  <c r="F30" i="49"/>
  <c r="H30" i="49" s="1"/>
  <c r="J30" i="49" s="1"/>
  <c r="P30" i="49" s="1"/>
  <c r="E30" i="49"/>
  <c r="N30" i="48"/>
  <c r="L30" i="48"/>
  <c r="K30" i="48"/>
  <c r="M30" i="48" s="1"/>
  <c r="O30" i="48" s="1"/>
  <c r="I30" i="48"/>
  <c r="I30" i="46" s="1"/>
  <c r="G30" i="48"/>
  <c r="F30" i="48"/>
  <c r="H30" i="48" s="1"/>
  <c r="J30" i="48" s="1"/>
  <c r="E30" i="48"/>
  <c r="D30" i="48"/>
  <c r="N30" i="47"/>
  <c r="N30" i="46" s="1"/>
  <c r="L30" i="47"/>
  <c r="L30" i="46" s="1"/>
  <c r="K30" i="47"/>
  <c r="K30" i="46" s="1"/>
  <c r="M30" i="46" s="1"/>
  <c r="I30" i="47"/>
  <c r="G30" i="47"/>
  <c r="G30" i="46" s="1"/>
  <c r="F30" i="47"/>
  <c r="F30" i="46" s="1"/>
  <c r="E30" i="47"/>
  <c r="E30" i="46" s="1"/>
  <c r="D30" i="47"/>
  <c r="H30" i="47" s="1"/>
  <c r="J30" i="47" s="1"/>
  <c r="B2" i="72"/>
  <c r="B2" i="69"/>
  <c r="B2" i="62"/>
  <c r="B2" i="63"/>
  <c r="B2" i="64" s="1"/>
  <c r="B2" i="58"/>
  <c r="B2" i="59" s="1"/>
  <c r="B2" i="60" s="1"/>
  <c r="B2" i="54"/>
  <c r="B2" i="55"/>
  <c r="B2" i="56" s="1"/>
  <c r="B2" i="52"/>
  <c r="M29" i="50"/>
  <c r="O29" i="50"/>
  <c r="J29" i="50"/>
  <c r="P29" i="50"/>
  <c r="H29" i="50"/>
  <c r="M28" i="50"/>
  <c r="O28" i="50" s="1"/>
  <c r="J28" i="50"/>
  <c r="P28" i="50" s="1"/>
  <c r="H28" i="50"/>
  <c r="O27" i="50"/>
  <c r="M27" i="50"/>
  <c r="H27" i="50"/>
  <c r="J27" i="50" s="1"/>
  <c r="P27" i="50" s="1"/>
  <c r="M29" i="49"/>
  <c r="O29" i="49"/>
  <c r="H29" i="49"/>
  <c r="J29" i="49" s="1"/>
  <c r="P29" i="49" s="1"/>
  <c r="M28" i="49"/>
  <c r="O28" i="49" s="1"/>
  <c r="J28" i="49"/>
  <c r="H28" i="49"/>
  <c r="O27" i="49"/>
  <c r="M27" i="49"/>
  <c r="H27" i="49"/>
  <c r="J27" i="49" s="1"/>
  <c r="P27" i="49" s="1"/>
  <c r="M29" i="48"/>
  <c r="O29" i="48"/>
  <c r="H29" i="48"/>
  <c r="J29" i="48" s="1"/>
  <c r="P29" i="48" s="1"/>
  <c r="M28" i="48"/>
  <c r="O28" i="48" s="1"/>
  <c r="J28" i="48"/>
  <c r="P28" i="48" s="1"/>
  <c r="H28" i="48"/>
  <c r="O27" i="48"/>
  <c r="M27" i="48"/>
  <c r="H27" i="48"/>
  <c r="J27" i="48" s="1"/>
  <c r="P27" i="48" s="1"/>
  <c r="M29" i="47"/>
  <c r="O29" i="47"/>
  <c r="J29" i="47"/>
  <c r="P29" i="47"/>
  <c r="H29" i="47"/>
  <c r="M28" i="47"/>
  <c r="O28" i="47" s="1"/>
  <c r="J28" i="47"/>
  <c r="H28" i="47"/>
  <c r="O27" i="47"/>
  <c r="M27" i="47"/>
  <c r="H27" i="47"/>
  <c r="J27" i="47" s="1"/>
  <c r="P27" i="47" s="1"/>
  <c r="M29" i="46"/>
  <c r="O29" i="46"/>
  <c r="H29" i="46"/>
  <c r="J29" i="46" s="1"/>
  <c r="P29" i="46" s="1"/>
  <c r="M28" i="46"/>
  <c r="O28" i="46" s="1"/>
  <c r="J28" i="46"/>
  <c r="P28" i="46" s="1"/>
  <c r="H28" i="46"/>
  <c r="O27" i="46"/>
  <c r="M27" i="46"/>
  <c r="H27" i="46"/>
  <c r="J27" i="46" s="1"/>
  <c r="P27" i="46" s="1"/>
  <c r="P28" i="47" l="1"/>
  <c r="P30" i="48"/>
  <c r="P30" i="50"/>
  <c r="O30" i="46"/>
  <c r="P28" i="49"/>
  <c r="M30" i="47"/>
  <c r="O30" i="47" s="1"/>
  <c r="P30" i="47" s="1"/>
  <c r="D30" i="46"/>
  <c r="H30" i="46" s="1"/>
  <c r="J30" i="46" s="1"/>
  <c r="P30" i="46" s="1"/>
</calcChain>
</file>

<file path=xl/sharedStrings.xml><?xml version="1.0" encoding="utf-8"?>
<sst xmlns="http://schemas.openxmlformats.org/spreadsheetml/2006/main" count="5301" uniqueCount="495">
  <si>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</si>
  <si>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</si>
  <si>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</si>
  <si>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</si>
  <si>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</si>
  <si>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</si>
  <si>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</si>
  <si>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</si>
  <si>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</si>
  <si>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</si>
  <si>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</si>
  <si>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</si>
  <si>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</si>
  <si>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</si>
  <si>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</si>
  <si>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</si>
  <si>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</si>
  <si>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</si>
  <si>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</si>
  <si>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</si>
  <si>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</si>
  <si>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</si>
  <si>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</si>
  <si>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</si>
  <si>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</si>
  <si>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</si>
  <si>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</si>
  <si>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</si>
  <si>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</si>
  <si>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</si>
  <si>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</si>
  <si>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</si>
  <si>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</si>
  <si>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</si>
  <si>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</si>
  <si>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</si>
  <si>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</si>
  <si>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</si>
  <si>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</si>
  <si>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</si>
  <si>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</si>
  <si>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</si>
  <si>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</si>
  <si>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</si>
  <si>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</si>
  <si>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</si>
  <si>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</si>
  <si>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</si>
  <si>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</si>
  <si>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</si>
  <si>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</si>
  <si>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</si>
  <si>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</si>
  <si>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</si>
  <si>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</si>
  <si>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</si>
  <si>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</si>
  <si>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</si>
  <si>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</si>
  <si>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</si>
  <si>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</si>
  <si>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</si>
  <si>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</si>
  <si>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</si>
  <si>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</si>
  <si>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</si>
  <si>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</si>
  <si>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</si>
  <si>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</si>
  <si>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</si>
  <si>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</si>
  <si>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</si>
  <si>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</si>
  <si>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</si>
  <si>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</si>
  <si>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</si>
  <si>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</si>
  <si>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</si>
  <si>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</si>
  <si>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</si>
  <si>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</si>
  <si>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</si>
  <si>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</si>
  <si>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</si>
  <si>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</si>
  <si>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</si>
  <si>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</si>
  <si>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</si>
  <si>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</si>
  <si>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</si>
  <si>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</si>
  <si>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</si>
  <si>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</si>
  <si>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</si>
  <si>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</si>
  <si>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</si>
  <si>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</si>
  <si>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</si>
  <si>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</si>
  <si>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</si>
  <si>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</si>
  <si>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</si>
  <si>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</si>
  <si>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</si>
  <si>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</si>
  <si>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</si>
  <si>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</si>
  <si>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</si>
  <si>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</si>
  <si>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</si>
  <si>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</si>
  <si>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</si>
  <si>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</si>
  <si>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</si>
  <si>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</si>
  <si>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</si>
  <si>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</si>
  <si>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</si>
  <si>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</si>
  <si>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</si>
  <si>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</si>
  <si>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</si>
  <si>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</si>
  <si>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</si>
  <si>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</si>
  <si>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</si>
  <si>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</si>
  <si>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</si>
  <si>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</si>
  <si>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</si>
  <si>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</si>
  <si>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</si>
  <si>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</si>
  <si>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</si>
  <si>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</si>
  <si>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</si>
  <si>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</si>
  <si>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</si>
  <si>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</si>
  <si>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</si>
  <si>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</si>
  <si>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</si>
  <si>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</si>
  <si>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</si>
  <si>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</si>
  <si>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</si>
  <si>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</si>
  <si>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</si>
  <si>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</si>
  <si>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</si>
  <si>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</si>
  <si>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</si>
  <si>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</si>
  <si>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</si>
  <si>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</si>
  <si>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</si>
  <si>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</si>
  <si>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</si>
  <si>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</si>
  <si>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</si>
  <si>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</si>
  <si>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</si>
  <si>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</si>
  <si>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</si>
  <si>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</si>
  <si>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</si>
  <si>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</si>
  <si>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</si>
  <si>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</si>
  <si>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</si>
  <si>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</si>
  <si>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</si>
  <si>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</si>
  <si>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</si>
  <si>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</si>
  <si>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</si>
  <si>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</si>
  <si>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21年</t>
    <phoneticPr fontId="3"/>
  </si>
  <si>
    <t>月</t>
    <phoneticPr fontId="3"/>
  </si>
  <si>
    <t>業　　務　　月　　報</t>
    <phoneticPr fontId="10"/>
  </si>
  <si>
    <t>Ｍｏｎｔｈｌｙ　Ｒｅｐｏｒｔ</t>
    <phoneticPr fontId="10"/>
  </si>
  <si>
    <t>平成２２年１1月</t>
    <phoneticPr fontId="10"/>
  </si>
  <si>
    <t>NOV.２０１０</t>
    <phoneticPr fontId="10"/>
  </si>
  <si>
    <t>財　団　法　人</t>
    <phoneticPr fontId="10"/>
  </si>
  <si>
    <t>日本食肉流通センター</t>
    <phoneticPr fontId="10"/>
  </si>
  <si>
    <t>JAPAN　MEAT　TRADING　CENTER</t>
    <phoneticPr fontId="10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</si>
  <si>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</si>
  <si>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</si>
  <si>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3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</si>
  <si>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</si>
  <si>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</si>
  <si>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</si>
  <si>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</si>
  <si>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</si>
  <si>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7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</si>
  <si>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</si>
  <si>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0"/>
  </si>
  <si>
    <t>（２）和牛チルド「３」の品目別価格</t>
  </si>
  <si>
    <t>（４）等級・畜種別チルド「フルセット」価格の対比</t>
    <phoneticPr fontId="7"/>
  </si>
  <si>
    <t>（３）乳牛チルド「２」の品目別価格</t>
    <phoneticPr fontId="3"/>
  </si>
  <si>
    <t>（５）輸入牛肉の品目別価格</t>
    <phoneticPr fontId="7"/>
  </si>
  <si>
    <t>（４）交雑牛チルド「３」の品目別価格</t>
    <phoneticPr fontId="3"/>
  </si>
  <si>
    <t>（５）等級・畜種別チルド「フルセット」価格の対比</t>
    <phoneticPr fontId="3"/>
  </si>
  <si>
    <t>２　豚部分肉</t>
  </si>
  <si>
    <t>（６）輸入牛肉の品目別価格</t>
    <phoneticPr fontId="3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</si>
  <si>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</si>
  <si>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</si>
  <si>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</si>
  <si>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3"/>
  </si>
  <si>
    <t>Ⅱ－２　取引価格情報（近畿圏）</t>
  </si>
  <si>
    <t>（３）交雑牛チルド「３」の品目別価格</t>
    <phoneticPr fontId="7"/>
  </si>
  <si>
    <t>（３）等級・畜種別チルド「フルセット」価格の対比</t>
    <phoneticPr fontId="7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</si>
  <si>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3"/>
  </si>
  <si>
    <t>＜本書利用上の留意事項＞</t>
    <phoneticPr fontId="3"/>
  </si>
  <si>
    <t>１．平成20年12月からは、公表地域に「九州地域」を追加した。</t>
    <phoneticPr fontId="3"/>
  </si>
  <si>
    <t>２．平成元年4月以降のデータは、「消費税込み」である。</t>
    <phoneticPr fontId="3"/>
  </si>
  <si>
    <t>　　　　　</t>
    <phoneticPr fontId="3"/>
  </si>
  <si>
    <t>Ⅰ</t>
    <phoneticPr fontId="7"/>
  </si>
  <si>
    <t>部分肉価格公表に使用した収集データ量 （ 取引重量ベース ）</t>
    <phoneticPr fontId="7"/>
  </si>
  <si>
    <t>(１)</t>
    <phoneticPr fontId="7"/>
  </si>
  <si>
    <t>合計</t>
    <phoneticPr fontId="7"/>
  </si>
  <si>
    <t>( 単位 ： kg )</t>
    <rPh sb="2" eb="4">
      <t>タンイ</t>
    </rPh>
    <phoneticPr fontId="7"/>
  </si>
  <si>
    <t>国産牛</t>
    <rPh sb="0" eb="1">
      <t>クニ</t>
    </rPh>
    <rPh sb="1" eb="2">
      <t>サン</t>
    </rPh>
    <rPh sb="2" eb="3">
      <t>ギュウ</t>
    </rPh>
    <phoneticPr fontId="7"/>
  </si>
  <si>
    <t>国産豚</t>
    <rPh sb="0" eb="1">
      <t>クニ</t>
    </rPh>
    <rPh sb="1" eb="2">
      <t>サン</t>
    </rPh>
    <rPh sb="2" eb="3">
      <t>ブタ</t>
    </rPh>
    <phoneticPr fontId="7"/>
  </si>
  <si>
    <t>和牛チルド</t>
    <rPh sb="0" eb="2">
      <t>ワギュウ</t>
    </rPh>
    <phoneticPr fontId="7"/>
  </si>
  <si>
    <t>乳牛チルド</t>
    <rPh sb="0" eb="2">
      <t>ニュウギュウ</t>
    </rPh>
    <phoneticPr fontId="7"/>
  </si>
  <si>
    <t>交雑牛チルド</t>
    <rPh sb="0" eb="2">
      <t>コウザツ</t>
    </rPh>
    <rPh sb="2" eb="3">
      <t>ギュウ</t>
    </rPh>
    <phoneticPr fontId="7"/>
  </si>
  <si>
    <t>小計</t>
    <rPh sb="0" eb="2">
      <t>ショウケイ</t>
    </rPh>
    <phoneticPr fontId="7"/>
  </si>
  <si>
    <t>輸入牛肉</t>
    <rPh sb="0" eb="2">
      <t>ユニュウ</t>
    </rPh>
    <rPh sb="2" eb="4">
      <t>ギュウニク</t>
    </rPh>
    <phoneticPr fontId="7"/>
  </si>
  <si>
    <t>牛肉計</t>
    <rPh sb="2" eb="3">
      <t>ケイ</t>
    </rPh>
    <phoneticPr fontId="7"/>
  </si>
  <si>
    <t>豚カット肉</t>
    <rPh sb="0" eb="1">
      <t>ブタ</t>
    </rPh>
    <rPh sb="4" eb="5">
      <t>ニク</t>
    </rPh>
    <phoneticPr fontId="7"/>
  </si>
  <si>
    <t>豚フローズン</t>
    <phoneticPr fontId="7"/>
  </si>
  <si>
    <t>輸入豚肉</t>
    <rPh sb="0" eb="2">
      <t>ユニュウ</t>
    </rPh>
    <rPh sb="2" eb="4">
      <t>ブタニク</t>
    </rPh>
    <phoneticPr fontId="7"/>
  </si>
  <si>
    <t>豚肉計</t>
    <rPh sb="0" eb="1">
      <t>ブタ</t>
    </rPh>
    <rPh sb="2" eb="3">
      <t>ケイ</t>
    </rPh>
    <phoneticPr fontId="7"/>
  </si>
  <si>
    <t>計</t>
    <rPh sb="0" eb="1">
      <t>ケイ</t>
    </rPh>
    <phoneticPr fontId="7"/>
  </si>
  <si>
    <t>「４」</t>
    <phoneticPr fontId="7"/>
  </si>
  <si>
    <t>「３」</t>
    <phoneticPr fontId="7"/>
  </si>
  <si>
    <t>｢２｣</t>
  </si>
  <si>
    <t>｢Ⅰ｣</t>
  </si>
  <si>
    <t>｢Ⅰ｣</t>
    <phoneticPr fontId="7"/>
  </si>
  <si>
    <t/>
  </si>
  <si>
    <r>
      <t>21</t>
    </r>
    <r>
      <rPr>
        <sz val="9"/>
        <color indexed="8"/>
        <rFont val="ＭＳ Ｐ明朝"/>
        <family val="1"/>
        <charset val="128"/>
      </rPr>
      <t>年</t>
    </r>
    <phoneticPr fontId="7"/>
  </si>
  <si>
    <t>月</t>
    <phoneticPr fontId="7"/>
  </si>
  <si>
    <t>( 注 )</t>
    <rPh sb="2" eb="3">
      <t>チュウ</t>
    </rPh>
    <phoneticPr fontId="7"/>
  </si>
  <si>
    <t>平成１８年の乳牛チルド「２」については、乳牛チルド「３」を含む。</t>
    <rPh sb="6" eb="8">
      <t>ニュウギュウ</t>
    </rPh>
    <rPh sb="29" eb="30">
      <t>フク</t>
    </rPh>
    <phoneticPr fontId="7"/>
  </si>
  <si>
    <t>(２)</t>
  </si>
  <si>
    <t>首都圏</t>
    <phoneticPr fontId="7"/>
  </si>
  <si>
    <t>( 単位 ： kg )</t>
  </si>
  <si>
    <t>豚フローズン</t>
    <rPh sb="0" eb="1">
      <t>ブタ</t>
    </rPh>
    <phoneticPr fontId="7"/>
  </si>
  <si>
    <r>
      <t>21</t>
    </r>
    <r>
      <rPr>
        <sz val="9"/>
        <color indexed="8"/>
        <rFont val="ＭＳ Ｐ明朝"/>
        <family val="1"/>
        <charset val="128"/>
      </rPr>
      <t>年</t>
    </r>
    <phoneticPr fontId="7"/>
  </si>
  <si>
    <t>月</t>
    <phoneticPr fontId="7"/>
  </si>
  <si>
    <t>( 注 )</t>
  </si>
  <si>
    <t>平成１８年の乳牛チルド「２」については、乳牛チルド「３」を含む。</t>
  </si>
  <si>
    <t>(３)</t>
  </si>
  <si>
    <t>近畿圏</t>
    <phoneticPr fontId="7"/>
  </si>
  <si>
    <t>(４)</t>
  </si>
  <si>
    <t>中京圏</t>
    <phoneticPr fontId="7"/>
  </si>
  <si>
    <t>(５)</t>
  </si>
  <si>
    <t>九州地域</t>
    <phoneticPr fontId="7"/>
  </si>
  <si>
    <t>Ⅱ-２　取　引　価　格　情　報　（近畿圏）　</t>
    <phoneticPr fontId="3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</si>
  <si>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</si>
  <si>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</si>
  <si>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</si>
  <si>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</si>
  <si>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</si>
  <si>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－</t>
  </si>
  <si>
    <t>まえセット及びももセットはすねなしである。</t>
    <phoneticPr fontId="3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</si>
  <si>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</si>
  <si>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</si>
  <si>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</si>
  <si>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</si>
  <si>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</si>
  <si>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</si>
  <si>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</si>
  <si>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</si>
  <si>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</si>
  <si>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</si>
  <si>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</si>
  <si>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21年</t>
    <rPh sb="2" eb="3">
      <t>ネン</t>
    </rPh>
    <phoneticPr fontId="3"/>
  </si>
  <si>
    <t>注 1．</t>
    <phoneticPr fontId="3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</si>
  <si>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</si>
  <si>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2．</t>
    <phoneticPr fontId="3"/>
  </si>
  <si>
    <t>まえセット及びももセットはすねなしである。</t>
    <phoneticPr fontId="3"/>
  </si>
  <si>
    <t>価格は消費税込みである。</t>
    <phoneticPr fontId="3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</si>
  <si>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</si>
  <si>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</si>
  <si>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</si>
  <si>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</si>
  <si>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</si>
  <si>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</si>
  <si>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</si>
  <si>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</si>
  <si>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</si>
  <si>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21年</t>
    <rPh sb="2" eb="3">
      <t>ネン</t>
    </rPh>
    <phoneticPr fontId="7"/>
  </si>
  <si>
    <t>ま　え　セ　ッ　ト</t>
  </si>
  <si>
    <t>リ　ブ　ロ　ー　ス</t>
  </si>
  <si>
    <t>サ　ー　ロ　イ　ン</t>
  </si>
  <si>
    <t>(3)乳牛チルド「2」の品目別価格</t>
    <phoneticPr fontId="7"/>
  </si>
  <si>
    <t>※　　三　 角　 ば　 ら</t>
  </si>
  <si>
    <t>※　　ブ リ ス ケ ッ ト</t>
  </si>
  <si>
    <t>(4)交雑牛チルド「3」の品目別価格</t>
    <phoneticPr fontId="7"/>
  </si>
  <si>
    <t>ロ イ ン セ ッ ト</t>
  </si>
  <si>
    <t>等 級</t>
  </si>
  <si>
    <t>畜 種</t>
  </si>
  <si>
    <t>乳　　　　　　　　　牛</t>
  </si>
  <si>
    <t>21年</t>
    <phoneticPr fontId="3"/>
  </si>
  <si>
    <t>月</t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</si>
  <si>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</si>
  <si>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</si>
  <si>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</si>
  <si>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</si>
  <si>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</si>
  <si>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</si>
  <si>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</si>
  <si>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</si>
  <si>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</si>
  <si>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</si>
  <si>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22年</t>
    <rPh sb="2" eb="3">
      <t>ネン</t>
    </rPh>
    <phoneticPr fontId="3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</si>
  <si>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</si>
  <si>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</si>
  <si>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</si>
  <si>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</si>
  <si>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</si>
  <si>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</si>
  <si>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</si>
  <si>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</si>
  <si>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</si>
  <si>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</si>
  <si>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</si>
  <si>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</si>
  <si>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</si>
  <si>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</si>
  <si>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</si>
  <si>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</si>
  <si>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</si>
  <si>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</si>
  <si>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3"/>
  </si>
  <si>
    <t>か    た　　ロ　　ー　　ス</t>
    <phoneticPr fontId="3"/>
  </si>
  <si>
    <t>う　　　　　　　　　で</t>
    <phoneticPr fontId="3"/>
  </si>
  <si>
    <t>年　月　日</t>
    <rPh sb="4" eb="5">
      <t>ヒ</t>
    </rPh>
    <phoneticPr fontId="3"/>
  </si>
  <si>
    <t>安  値</t>
    <phoneticPr fontId="3"/>
  </si>
  <si>
    <t>高　値</t>
    <phoneticPr fontId="3"/>
  </si>
  <si>
    <t>加重平均</t>
    <phoneticPr fontId="3"/>
  </si>
  <si>
    <t>豚カット肉「Ⅰ」は、速報として公表したものである。</t>
    <phoneticPr fontId="3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</si>
  <si>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</si>
  <si>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</si>
  <si>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</si>
  <si>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</si>
  <si>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3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</si>
  <si>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</si>
  <si>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</si>
  <si>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</si>
  <si>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</si>
  <si>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</si>
  <si>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</si>
  <si>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</si>
  <si>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</si>
  <si>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</si>
  <si>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</si>
  <si>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</si>
  <si>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3"/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</si>
  <si>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</si>
  <si>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</si>
  <si>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</si>
  <si>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</si>
  <si>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3"/>
  </si>
  <si>
    <t>(1)和牛チルド「3」の品目別価格</t>
    <phoneticPr fontId="3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</si>
  <si>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</si>
  <si>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</si>
  <si>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</si>
  <si>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</si>
  <si>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</si>
  <si>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21年</t>
    <rPh sb="2" eb="3">
      <t>ネン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</si>
  <si>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</si>
  <si>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</si>
  <si>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</si>
  <si>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</si>
  <si>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</si>
  <si>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</si>
  <si>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</si>
  <si>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</si>
  <si>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</si>
  <si>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</si>
  <si>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</si>
  <si>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</si>
  <si>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</si>
  <si>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</si>
  <si>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</si>
  <si>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</si>
  <si>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</si>
  <si>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21年</t>
    <phoneticPr fontId="3"/>
  </si>
  <si>
    <t>月</t>
    <phoneticPr fontId="3"/>
  </si>
  <si>
    <t>交雑牛の平成１８年３月分は、２週分を集計したものである。</t>
  </si>
  <si>
    <t>(5)輸入牛肉の品目別価格　(オーストラリア産：グレインフェッド・ミドル)</t>
    <phoneticPr fontId="3"/>
  </si>
  <si>
    <t>US・C　NO,112A リブアイロール</t>
  </si>
  <si>
    <t>US・C　ショートリブ  ボンレス</t>
  </si>
  <si>
    <t>US・C 　チャックリブ</t>
  </si>
  <si>
    <t>（ステーキレデイ）</t>
  </si>
  <si>
    <t>22年</t>
    <rPh sb="2" eb="3">
      <t>ネン</t>
    </rPh>
    <phoneticPr fontId="3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</si>
  <si>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</si>
  <si>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</si>
  <si>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</si>
  <si>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</si>
  <si>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</si>
  <si>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</si>
  <si>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</si>
  <si>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</si>
  <si>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</si>
  <si>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</si>
  <si>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(5)輸入牛肉の品目別価格　(つづき)</t>
    <phoneticPr fontId="3"/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</si>
  <si>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</si>
  <si>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</si>
  <si>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</si>
  <si>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</si>
  <si>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</si>
  <si>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</si>
  <si>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</si>
  <si>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</si>
  <si>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</si>
  <si>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</si>
  <si>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</si>
  <si>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</si>
  <si>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3"/>
  </si>
  <si>
    <t>月</t>
    <rPh sb="0" eb="1">
      <t>ツキ</t>
    </rPh>
    <phoneticPr fontId="3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</si>
  <si>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</si>
  <si>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</si>
  <si>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</si>
  <si>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</si>
  <si>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</si>
  <si>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</si>
  <si>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ば                  ら</t>
    <phoneticPr fontId="3"/>
  </si>
  <si>
    <t>取引重量</t>
    <phoneticPr fontId="3"/>
  </si>
  <si>
    <t>安  　値</t>
    <phoneticPr fontId="3"/>
  </si>
  <si>
    <t>注1．</t>
    <phoneticPr fontId="3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</si>
  <si>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</si>
  <si>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</si>
  <si>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</si>
  <si>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</si>
  <si>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</si>
  <si>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</si>
  <si>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</si>
  <si>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3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</si>
  <si>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</si>
  <si>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</si>
  <si>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</si>
  <si>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</si>
  <si>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</si>
  <si>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</si>
  <si>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3"/>
  </si>
  <si>
    <t>平成１７年３月上旬分より、速報として公表を開始した。</t>
    <phoneticPr fontId="3"/>
  </si>
  <si>
    <t>3．</t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</si>
  <si>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</si>
  <si>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１　牛　部　分　肉</t>
  </si>
  <si>
    <t>21年</t>
    <rPh sb="2" eb="3">
      <t>ネン</t>
    </rPh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</si>
  <si>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</si>
  <si>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(2)乳牛チルド「2」の品目別価格</t>
    <rPh sb="3" eb="5">
      <t>ニュウギュウ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</si>
  <si>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</si>
  <si>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</si>
  <si>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</si>
  <si>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</si>
  <si>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(4)等級・畜種別チルド「フルセット」価格の対比</t>
    <phoneticPr fontId="3"/>
  </si>
  <si>
    <t>21年</t>
    <phoneticPr fontId="3"/>
  </si>
  <si>
    <t>月</t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</si>
  <si>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</si>
  <si>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平成</t>
    <phoneticPr fontId="3"/>
  </si>
  <si>
    <t>22年</t>
    <rPh sb="2" eb="3">
      <t>ネン</t>
    </rPh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</si>
  <si>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</si>
  <si>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（単位：t ）</t>
    <phoneticPr fontId="3"/>
  </si>
  <si>
    <t>区分</t>
  </si>
  <si>
    <t>総  流　通　量</t>
    <phoneticPr fontId="3"/>
  </si>
  <si>
    <t>国産牛部分肉</t>
    <phoneticPr fontId="3"/>
  </si>
  <si>
    <t>国産豚部分肉</t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</si>
  <si>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</si>
  <si>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</si>
  <si>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</si>
  <si>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</si>
  <si>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</si>
  <si>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</si>
  <si>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3"/>
  </si>
  <si>
    <t>注１．</t>
    <phoneticPr fontId="3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</si>
  <si>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</si>
  <si>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その他は内臓、食鳥、加工品等。</t>
    <phoneticPr fontId="3"/>
  </si>
  <si>
    <t>　　　　　　  　</t>
    <phoneticPr fontId="3"/>
  </si>
  <si>
    <t>１日当たりの数量は、流通量÷稼働日数である。</t>
    <rPh sb="17" eb="18">
      <t>スウ</t>
    </rPh>
    <phoneticPr fontId="3"/>
  </si>
  <si>
    <t>業　務　月　報</t>
    <phoneticPr fontId="7"/>
  </si>
  <si>
    <t>平成２２年11月３0日　発行</t>
    <phoneticPr fontId="7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</si>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</sst>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&quot;月&quot;d&quot;日&quot;;@"/>
    <numFmt numFmtId="177" formatCode="m/d;@"/>
    <numFmt numFmtId="178" formatCode="#,##0;[Red]\-#,##0;&quot;－&quot;;@"/>
    <numFmt numFmtId="179" formatCode="#,##0_ "/>
    <numFmt numFmtId="180" formatCode="#,##0;[Red]\-#,##0;&quot;-&quot;;@"/>
    <numFmt numFmtId="181" formatCode="\ #,??0\ ;[Red]\-#,##0\ ;\ \-\-\-\-\ ;\ @\ "/>
    <numFmt numFmtId="182" formatCode="#,###&quot;月&quot;"/>
    <numFmt numFmtId="183" formatCode="&quot;旬&quot;\ \ \ #,###&quot;月&quot;"/>
    <numFmt numFmtId="184" formatCode="#,##0.0_ "/>
    <numFmt numFmtId="185" formatCode="#,##0.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0">
      <alignment vertical="center"/>
    </xf>
    <xf numFmtId="0" fontId="1" fillId="0" borderId="0"/>
    <xf numFmtId="0" fontId="29" fillId="0" borderId="0">
      <alignment vertical="center"/>
    </xf>
    <xf numFmtId="0" fontId="1" fillId="0" borderId="0"/>
    <xf numFmtId="0" fontId="1" fillId="0" borderId="0">
      <alignment vertical="center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63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/>
    <xf numFmtId="0" fontId="4" fillId="0" borderId="0" xfId="16" applyFont="1" applyAlignment="1">
      <alignment horizontal="right" vertical="center"/>
    </xf>
    <xf numFmtId="0" fontId="4" fillId="0" borderId="0" xfId="12" applyFont="1" applyAlignment="1">
      <alignment vertical="center"/>
    </xf>
    <xf numFmtId="0" fontId="4" fillId="0" borderId="0" xfId="16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right" vertical="center"/>
    </xf>
    <xf numFmtId="0" fontId="8" fillId="0" borderId="0" xfId="17"/>
    <xf numFmtId="0" fontId="8" fillId="0" borderId="0" xfId="17" applyBorder="1"/>
    <xf numFmtId="0" fontId="9" fillId="0" borderId="0" xfId="17" applyFont="1"/>
    <xf numFmtId="0" fontId="11" fillId="0" borderId="0" xfId="17" applyFont="1"/>
    <xf numFmtId="0" fontId="12" fillId="0" borderId="0" xfId="17" applyFont="1"/>
    <xf numFmtId="0" fontId="13" fillId="0" borderId="0" xfId="17" applyFont="1" applyAlignment="1">
      <alignment horizontal="center"/>
    </xf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0" fontId="17" fillId="0" borderId="0" xfId="17" applyFont="1"/>
    <xf numFmtId="0" fontId="18" fillId="0" borderId="0" xfId="17" applyFont="1" applyAlignment="1">
      <alignment horizontal="center"/>
    </xf>
    <xf numFmtId="0" fontId="4" fillId="0" borderId="0" xfId="9" applyFont="1" applyBorder="1"/>
    <xf numFmtId="0" fontId="4" fillId="0" borderId="0" xfId="9" applyFont="1"/>
    <xf numFmtId="0" fontId="21" fillId="0" borderId="0" xfId="18" applyFont="1"/>
    <xf numFmtId="0" fontId="4" fillId="0" borderId="0" xfId="18" applyFont="1"/>
    <xf numFmtId="0" fontId="30" fillId="0" borderId="0" xfId="18" applyFont="1"/>
    <xf numFmtId="0" fontId="30" fillId="0" borderId="0" xfId="7" applyFont="1"/>
    <xf numFmtId="179" fontId="22" fillId="0" borderId="0" xfId="6" applyNumberFormat="1" applyFont="1" applyAlignment="1">
      <alignment horizontal="right" vertical="top"/>
    </xf>
    <xf numFmtId="0" fontId="29" fillId="0" borderId="0" xfId="6" applyFont="1" applyAlignment="1">
      <alignment vertical="top"/>
    </xf>
    <xf numFmtId="179" fontId="22" fillId="0" borderId="0" xfId="6" applyNumberFormat="1" applyFont="1" applyAlignment="1">
      <alignment vertical="top"/>
    </xf>
    <xf numFmtId="49" fontId="23" fillId="0" borderId="0" xfId="6" applyNumberFormat="1" applyFont="1" applyAlignment="1">
      <alignment horizontal="right"/>
    </xf>
    <xf numFmtId="0" fontId="23" fillId="0" borderId="0" xfId="6" applyNumberFormat="1" applyFont="1" applyAlignment="1">
      <alignment horizontal="right"/>
    </xf>
    <xf numFmtId="0" fontId="23" fillId="0" borderId="0" xfId="6" applyNumberFormat="1" applyFont="1" applyAlignment="1">
      <alignment horizontal="distributed" vertical="center" justifyLastLine="1"/>
    </xf>
    <xf numFmtId="0" fontId="23" fillId="0" borderId="0" xfId="6" applyNumberFormat="1" applyFont="1" applyAlignment="1">
      <alignment horizontal="center"/>
    </xf>
    <xf numFmtId="0" fontId="31" fillId="0" borderId="0" xfId="6" applyFont="1" applyAlignment="1"/>
    <xf numFmtId="0" fontId="31" fillId="0" borderId="0" xfId="6" applyFont="1" applyAlignment="1">
      <alignment vertical="center"/>
    </xf>
    <xf numFmtId="0" fontId="31" fillId="0" borderId="0" xfId="6" applyFont="1">
      <alignment vertical="center"/>
    </xf>
    <xf numFmtId="179" fontId="32" fillId="0" borderId="0" xfId="6" applyNumberFormat="1" applyFont="1">
      <alignment vertical="center"/>
    </xf>
    <xf numFmtId="179" fontId="24" fillId="0" borderId="0" xfId="6" applyNumberFormat="1" applyFont="1" applyAlignment="1">
      <alignment horizontal="right"/>
    </xf>
    <xf numFmtId="0" fontId="33" fillId="0" borderId="1" xfId="7" applyFont="1" applyBorder="1" applyAlignment="1">
      <alignment vertical="center"/>
    </xf>
    <xf numFmtId="0" fontId="33" fillId="0" borderId="3" xfId="7" applyFont="1" applyBorder="1" applyAlignment="1">
      <alignment vertical="center"/>
    </xf>
    <xf numFmtId="0" fontId="33" fillId="0" borderId="9" xfId="7" applyFont="1" applyBorder="1" applyAlignment="1">
      <alignment vertical="center"/>
    </xf>
    <xf numFmtId="0" fontId="34" fillId="0" borderId="2" xfId="7" applyFont="1" applyBorder="1" applyAlignment="1">
      <alignment vertical="center"/>
    </xf>
    <xf numFmtId="0" fontId="29" fillId="0" borderId="0" xfId="6" applyFont="1" applyBorder="1">
      <alignment vertical="center"/>
    </xf>
    <xf numFmtId="0" fontId="29" fillId="0" borderId="0" xfId="6" applyFont="1">
      <alignment vertical="center"/>
    </xf>
    <xf numFmtId="0" fontId="33" fillId="0" borderId="7" xfId="7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33" fillId="0" borderId="17" xfId="7" applyFont="1" applyBorder="1" applyAlignment="1">
      <alignment vertical="center"/>
    </xf>
    <xf numFmtId="0" fontId="35" fillId="0" borderId="2" xfId="7" applyFont="1" applyBorder="1" applyAlignment="1">
      <alignment horizontal="centerContinuous" vertical="center" shrinkToFit="1"/>
    </xf>
    <xf numFmtId="0" fontId="35" fillId="0" borderId="9" xfId="7" applyFont="1" applyBorder="1" applyAlignment="1">
      <alignment horizontal="centerContinuous" vertical="center" shrinkToFit="1"/>
    </xf>
    <xf numFmtId="0" fontId="35" fillId="0" borderId="8" xfId="7" applyFont="1" applyBorder="1" applyAlignment="1">
      <alignment horizontal="centerContinuous" vertical="center"/>
    </xf>
    <xf numFmtId="0" fontId="33" fillId="0" borderId="4" xfId="7" applyFont="1" applyBorder="1" applyAlignment="1">
      <alignment vertical="center"/>
    </xf>
    <xf numFmtId="0" fontId="33" fillId="0" borderId="6" xfId="7" applyFont="1" applyBorder="1" applyAlignment="1">
      <alignment vertical="center"/>
    </xf>
    <xf numFmtId="0" fontId="33" fillId="0" borderId="10" xfId="7" applyFont="1" applyBorder="1" applyAlignment="1">
      <alignment vertical="center"/>
    </xf>
    <xf numFmtId="0" fontId="35" fillId="0" borderId="22" xfId="7" applyFont="1" applyBorder="1" applyAlignment="1">
      <alignment horizontal="centerContinuous" vertical="center" shrinkToFit="1"/>
    </xf>
    <xf numFmtId="0" fontId="35" fillId="0" borderId="23" xfId="7" applyFont="1" applyBorder="1" applyAlignment="1">
      <alignment horizontal="centerContinuous" vertical="center" shrinkToFit="1"/>
    </xf>
    <xf numFmtId="0" fontId="35" fillId="0" borderId="5" xfId="7" applyFont="1" applyBorder="1" applyAlignment="1">
      <alignment horizontal="centerContinuous" vertical="center" shrinkToFit="1"/>
    </xf>
    <xf numFmtId="0" fontId="35" fillId="0" borderId="10" xfId="7" applyFont="1" applyBorder="1" applyAlignment="1">
      <alignment horizontal="centerContinuous" vertical="center" shrinkToFit="1"/>
    </xf>
    <xf numFmtId="0" fontId="35" fillId="0" borderId="5" xfId="7" applyFont="1" applyBorder="1" applyAlignment="1">
      <alignment vertical="center"/>
    </xf>
    <xf numFmtId="179" fontId="36" fillId="0" borderId="1" xfId="7" applyNumberFormat="1" applyFont="1" applyBorder="1" applyAlignment="1">
      <alignment horizontal="right" vertical="center"/>
    </xf>
    <xf numFmtId="179" fontId="36" fillId="0" borderId="3" xfId="7" applyNumberFormat="1" applyFont="1" applyBorder="1" applyAlignment="1">
      <alignment horizontal="right" vertical="center"/>
    </xf>
    <xf numFmtId="179" fontId="36" fillId="0" borderId="9" xfId="7" applyNumberFormat="1" applyFont="1" applyBorder="1" applyAlignment="1">
      <alignment horizontal="right" vertical="center"/>
    </xf>
    <xf numFmtId="179" fontId="37" fillId="0" borderId="24" xfId="7" applyNumberFormat="1" applyFont="1" applyBorder="1" applyAlignment="1">
      <alignment vertical="center"/>
    </xf>
    <xf numFmtId="179" fontId="37" fillId="0" borderId="25" xfId="7" applyNumberFormat="1" applyFont="1" applyBorder="1" applyAlignment="1">
      <alignment vertical="center"/>
    </xf>
    <xf numFmtId="179" fontId="37" fillId="0" borderId="2" xfId="7" applyNumberFormat="1" applyFont="1" applyBorder="1" applyAlignment="1">
      <alignment vertical="center"/>
    </xf>
    <xf numFmtId="179" fontId="37" fillId="0" borderId="9" xfId="7" applyNumberFormat="1" applyFont="1" applyBorder="1" applyAlignment="1">
      <alignment vertical="center"/>
    </xf>
    <xf numFmtId="179" fontId="36" fillId="0" borderId="7" xfId="7" applyNumberFormat="1" applyFont="1" applyBorder="1" applyAlignment="1">
      <alignment horizontal="right" vertical="center"/>
    </xf>
    <xf numFmtId="179" fontId="36" fillId="0" borderId="0" xfId="7" applyNumberFormat="1" applyFont="1" applyBorder="1" applyAlignment="1">
      <alignment horizontal="right" vertical="center"/>
    </xf>
    <xf numFmtId="179" fontId="36" fillId="0" borderId="17" xfId="7" applyNumberFormat="1" applyFont="1" applyBorder="1" applyAlignment="1">
      <alignment horizontal="right" vertical="center"/>
    </xf>
    <xf numFmtId="179" fontId="37" fillId="0" borderId="26" xfId="7" applyNumberFormat="1" applyFont="1" applyBorder="1" applyAlignment="1">
      <alignment vertical="center"/>
    </xf>
    <xf numFmtId="179" fontId="37" fillId="0" borderId="27" xfId="7" applyNumberFormat="1" applyFont="1" applyBorder="1" applyAlignment="1">
      <alignment vertical="center"/>
    </xf>
    <xf numFmtId="179" fontId="37" fillId="0" borderId="8" xfId="7" applyNumberFormat="1" applyFont="1" applyBorder="1" applyAlignment="1">
      <alignment vertical="center"/>
    </xf>
    <xf numFmtId="179" fontId="37" fillId="0" borderId="17" xfId="7" applyNumberFormat="1" applyFont="1" applyBorder="1" applyAlignment="1">
      <alignment vertical="center"/>
    </xf>
    <xf numFmtId="179" fontId="36" fillId="0" borderId="4" xfId="7" applyNumberFormat="1" applyFont="1" applyBorder="1" applyAlignment="1">
      <alignment horizontal="right" vertical="center"/>
    </xf>
    <xf numFmtId="179" fontId="36" fillId="0" borderId="6" xfId="7" applyNumberFormat="1" applyFont="1" applyBorder="1" applyAlignment="1">
      <alignment horizontal="right" vertical="center"/>
    </xf>
    <xf numFmtId="179" fontId="36" fillId="0" borderId="10" xfId="7" applyNumberFormat="1" applyFont="1" applyBorder="1" applyAlignment="1">
      <alignment horizontal="right" vertical="center"/>
    </xf>
    <xf numFmtId="179" fontId="37" fillId="0" borderId="28" xfId="7" applyNumberFormat="1" applyFont="1" applyBorder="1" applyAlignment="1">
      <alignment vertical="center"/>
    </xf>
    <xf numFmtId="179" fontId="37" fillId="0" borderId="29" xfId="7" applyNumberFormat="1" applyFont="1" applyBorder="1" applyAlignment="1">
      <alignment vertical="center"/>
    </xf>
    <xf numFmtId="179" fontId="37" fillId="0" borderId="5" xfId="7" applyNumberFormat="1" applyFont="1" applyBorder="1" applyAlignment="1">
      <alignment vertical="center"/>
    </xf>
    <xf numFmtId="179" fontId="37" fillId="0" borderId="10" xfId="7" applyNumberFormat="1" applyFont="1" applyBorder="1" applyAlignment="1">
      <alignment vertical="center"/>
    </xf>
    <xf numFmtId="179" fontId="38" fillId="0" borderId="17" xfId="7" applyNumberFormat="1" applyFont="1" applyBorder="1" applyAlignment="1">
      <alignment horizontal="right" vertical="center"/>
    </xf>
    <xf numFmtId="179" fontId="36" fillId="0" borderId="14" xfId="7" applyNumberFormat="1" applyFont="1" applyBorder="1" applyAlignment="1">
      <alignment horizontal="right" vertical="center"/>
    </xf>
    <xf numFmtId="179" fontId="36" fillId="0" borderId="15" xfId="7" applyNumberFormat="1" applyFont="1" applyBorder="1" applyAlignment="1">
      <alignment horizontal="right" vertical="center"/>
    </xf>
    <xf numFmtId="179" fontId="36" fillId="0" borderId="16" xfId="7" applyNumberFormat="1" applyFont="1" applyBorder="1" applyAlignment="1">
      <alignment horizontal="right" vertical="center"/>
    </xf>
    <xf numFmtId="179" fontId="37" fillId="0" borderId="30" xfId="7" applyNumberFormat="1" applyFont="1" applyBorder="1" applyAlignment="1">
      <alignment vertical="center"/>
    </xf>
    <xf numFmtId="179" fontId="37" fillId="0" borderId="31" xfId="7" applyNumberFormat="1" applyFont="1" applyBorder="1" applyAlignment="1">
      <alignment vertical="center"/>
    </xf>
    <xf numFmtId="179" fontId="37" fillId="0" borderId="32" xfId="7" applyNumberFormat="1" applyFont="1" applyBorder="1" applyAlignment="1">
      <alignment vertical="center"/>
    </xf>
    <xf numFmtId="179" fontId="37" fillId="0" borderId="16" xfId="7" applyNumberFormat="1" applyFont="1" applyBorder="1" applyAlignment="1">
      <alignment vertical="center"/>
    </xf>
    <xf numFmtId="179" fontId="36" fillId="0" borderId="33" xfId="7" applyNumberFormat="1" applyFont="1" applyBorder="1" applyAlignment="1">
      <alignment horizontal="right" vertical="center"/>
    </xf>
    <xf numFmtId="179" fontId="36" fillId="0" borderId="34" xfId="7" applyNumberFormat="1" applyFont="1" applyBorder="1" applyAlignment="1">
      <alignment horizontal="right" vertical="center"/>
    </xf>
    <xf numFmtId="179" fontId="36" fillId="0" borderId="35" xfId="7" applyNumberFormat="1" applyFont="1" applyBorder="1" applyAlignment="1">
      <alignment horizontal="right" vertical="center"/>
    </xf>
    <xf numFmtId="179" fontId="37" fillId="0" borderId="36" xfId="7" applyNumberFormat="1" applyFont="1" applyBorder="1" applyAlignment="1">
      <alignment vertical="center"/>
    </xf>
    <xf numFmtId="179" fontId="37" fillId="0" borderId="37" xfId="7" applyNumberFormat="1" applyFont="1" applyBorder="1" applyAlignment="1">
      <alignment vertical="center"/>
    </xf>
    <xf numFmtId="179" fontId="37" fillId="0" borderId="38" xfId="7" applyNumberFormat="1" applyFont="1" applyBorder="1" applyAlignment="1">
      <alignment vertical="center"/>
    </xf>
    <xf numFmtId="179" fontId="37" fillId="0" borderId="35" xfId="7" applyNumberFormat="1" applyFont="1" applyBorder="1" applyAlignment="1">
      <alignment vertical="center"/>
    </xf>
    <xf numFmtId="0" fontId="26" fillId="0" borderId="7" xfId="7" applyFont="1" applyBorder="1" applyAlignment="1">
      <alignment vertical="center"/>
    </xf>
    <xf numFmtId="0" fontId="26" fillId="0" borderId="0" xfId="7" applyFont="1" applyBorder="1" applyAlignment="1">
      <alignment vertical="center"/>
    </xf>
    <xf numFmtId="179" fontId="37" fillId="0" borderId="7" xfId="7" applyNumberFormat="1" applyFont="1" applyBorder="1" applyAlignment="1">
      <alignment vertical="center"/>
    </xf>
    <xf numFmtId="179" fontId="37" fillId="0" borderId="0" xfId="7" applyNumberFormat="1" applyFont="1" applyBorder="1" applyAlignment="1">
      <alignment vertical="center"/>
    </xf>
    <xf numFmtId="179" fontId="26" fillId="0" borderId="8" xfId="7" applyNumberFormat="1" applyFont="1" applyBorder="1" applyAlignment="1">
      <alignment vertical="center"/>
    </xf>
    <xf numFmtId="0" fontId="26" fillId="0" borderId="17" xfId="7" applyFont="1" applyBorder="1" applyAlignment="1">
      <alignment vertical="center"/>
    </xf>
    <xf numFmtId="179" fontId="37" fillId="0" borderId="39" xfId="7" applyNumberFormat="1" applyFont="1" applyBorder="1" applyAlignment="1">
      <alignment vertical="center"/>
    </xf>
    <xf numFmtId="0" fontId="26" fillId="0" borderId="4" xfId="7" applyFont="1" applyBorder="1" applyAlignment="1">
      <alignment vertical="center"/>
    </xf>
    <xf numFmtId="0" fontId="26" fillId="0" borderId="10" xfId="7" applyFont="1" applyBorder="1" applyAlignment="1">
      <alignment vertical="center"/>
    </xf>
    <xf numFmtId="179" fontId="26" fillId="0" borderId="10" xfId="7" applyNumberFormat="1" applyFont="1" applyBorder="1" applyAlignment="1">
      <alignment vertical="center"/>
    </xf>
    <xf numFmtId="0" fontId="33" fillId="0" borderId="0" xfId="7" applyFont="1" applyBorder="1" applyAlignment="1">
      <alignment horizontal="right" vertical="center" shrinkToFit="1"/>
    </xf>
    <xf numFmtId="0" fontId="33" fillId="0" borderId="0" xfId="7" applyFont="1" applyBorder="1" applyAlignment="1">
      <alignment horizontal="right" vertical="center"/>
    </xf>
    <xf numFmtId="0" fontId="35" fillId="0" borderId="0" xfId="7" applyFont="1" applyBorder="1" applyAlignment="1">
      <alignment vertical="center"/>
    </xf>
    <xf numFmtId="38" fontId="29" fillId="0" borderId="0" xfId="6" applyNumberFormat="1" applyFont="1" applyBorder="1">
      <alignment vertical="center"/>
    </xf>
    <xf numFmtId="3" fontId="29" fillId="0" borderId="0" xfId="6" applyNumberFormat="1" applyFont="1" applyBorder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Border="1"/>
    <xf numFmtId="178" fontId="37" fillId="0" borderId="0" xfId="6" applyNumberFormat="1" applyFont="1" applyBorder="1">
      <alignment vertical="center"/>
    </xf>
    <xf numFmtId="0" fontId="29" fillId="0" borderId="0" xfId="6" applyFont="1" applyBorder="1" applyAlignment="1">
      <alignment vertical="top"/>
    </xf>
    <xf numFmtId="0" fontId="31" fillId="0" borderId="0" xfId="6" applyFont="1" applyBorder="1" applyAlignment="1"/>
    <xf numFmtId="0" fontId="31" fillId="0" borderId="0" xfId="6" applyFont="1" applyBorder="1">
      <alignment vertical="center"/>
    </xf>
    <xf numFmtId="0" fontId="39" fillId="0" borderId="0" xfId="6" applyFont="1" applyBorder="1">
      <alignment vertical="center"/>
    </xf>
    <xf numFmtId="0" fontId="39" fillId="0" borderId="0" xfId="6" applyFont="1">
      <alignment vertical="center"/>
    </xf>
    <xf numFmtId="0" fontId="1" fillId="0" borderId="7" xfId="7" applyBorder="1" applyAlignment="1">
      <alignment vertical="center"/>
    </xf>
    <xf numFmtId="0" fontId="1" fillId="0" borderId="0" xfId="7" applyBorder="1" applyAlignment="1">
      <alignment vertical="center"/>
    </xf>
    <xf numFmtId="179" fontId="26" fillId="0" borderId="7" xfId="7" applyNumberFormat="1" applyFont="1" applyBorder="1" applyAlignment="1">
      <alignment vertical="center"/>
    </xf>
    <xf numFmtId="179" fontId="26" fillId="0" borderId="26" xfId="7" applyNumberFormat="1" applyFont="1" applyBorder="1" applyAlignment="1">
      <alignment vertical="center"/>
    </xf>
    <xf numFmtId="0" fontId="1" fillId="0" borderId="17" xfId="7" applyBorder="1" applyAlignment="1">
      <alignment vertical="center"/>
    </xf>
    <xf numFmtId="0" fontId="1" fillId="0" borderId="4" xfId="7" applyBorder="1" applyAlignment="1">
      <alignment vertical="center"/>
    </xf>
    <xf numFmtId="0" fontId="1" fillId="0" borderId="6" xfId="7" applyBorder="1" applyAlignment="1">
      <alignment vertical="center"/>
    </xf>
    <xf numFmtId="0" fontId="1" fillId="0" borderId="10" xfId="7" applyBorder="1" applyAlignment="1">
      <alignment vertical="center"/>
    </xf>
    <xf numFmtId="179" fontId="26" fillId="0" borderId="28" xfId="7" applyNumberFormat="1" applyFont="1" applyBorder="1" applyAlignment="1">
      <alignment vertical="center"/>
    </xf>
    <xf numFmtId="38" fontId="37" fillId="0" borderId="0" xfId="6" applyNumberFormat="1" applyFont="1" applyBorder="1">
      <alignment vertical="center"/>
    </xf>
    <xf numFmtId="0" fontId="29" fillId="0" borderId="0" xfId="6" applyFont="1" applyBorder="1" applyAlignment="1">
      <alignment horizontal="center" vertical="center"/>
    </xf>
    <xf numFmtId="3" fontId="26" fillId="0" borderId="0" xfId="7" applyNumberFormat="1" applyFont="1" applyBorder="1" applyAlignment="1">
      <alignment vertical="center"/>
    </xf>
    <xf numFmtId="0" fontId="23" fillId="0" borderId="0" xfId="6" applyNumberFormat="1" applyFont="1" applyAlignment="1">
      <alignment horizontal="center" vertical="center"/>
    </xf>
    <xf numFmtId="0" fontId="31" fillId="0" borderId="0" xfId="6" applyFont="1" applyBorder="1" applyAlignment="1">
      <alignment vertical="center"/>
    </xf>
    <xf numFmtId="0" fontId="40" fillId="0" borderId="0" xfId="6" applyFont="1" applyBorder="1" applyAlignment="1"/>
    <xf numFmtId="0" fontId="40" fillId="0" borderId="0" xfId="6" applyFont="1" applyAlignment="1"/>
    <xf numFmtId="0" fontId="1" fillId="0" borderId="40" xfId="7" applyBorder="1" applyAlignment="1">
      <alignment vertical="center"/>
    </xf>
    <xf numFmtId="0" fontId="35" fillId="0" borderId="41" xfId="7" applyFont="1" applyBorder="1" applyAlignment="1">
      <alignment vertical="center"/>
    </xf>
    <xf numFmtId="178" fontId="41" fillId="0" borderId="0" xfId="6" applyNumberFormat="1" applyFont="1" applyBorder="1" applyAlignment="1">
      <alignment horizontal="center" vertical="center"/>
    </xf>
    <xf numFmtId="178" fontId="37" fillId="0" borderId="0" xfId="6" applyNumberFormat="1" applyFont="1" applyBorder="1" applyAlignment="1">
      <alignment horizontal="center" vertical="center"/>
    </xf>
    <xf numFmtId="178" fontId="37" fillId="0" borderId="0" xfId="6" applyNumberFormat="1" applyFont="1" applyAlignment="1">
      <alignment horizontal="center" vertical="center"/>
    </xf>
    <xf numFmtId="178" fontId="4" fillId="0" borderId="0" xfId="3" applyNumberFormat="1" applyFont="1" applyBorder="1" applyAlignment="1">
      <alignment vertical="center"/>
    </xf>
    <xf numFmtId="180" fontId="4" fillId="0" borderId="0" xfId="3" applyNumberFormat="1" applyFont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38" fontId="4" fillId="0" borderId="0" xfId="3" applyNumberFormat="1" applyFont="1" applyBorder="1" applyAlignment="1">
      <alignment horizontal="right"/>
    </xf>
    <xf numFmtId="49" fontId="23" fillId="0" borderId="0" xfId="6" applyNumberFormat="1" applyFont="1" applyAlignment="1">
      <alignment horizontal="right" vertical="center"/>
    </xf>
    <xf numFmtId="0" fontId="42" fillId="0" borderId="0" xfId="6" applyFont="1" applyBorder="1">
      <alignment vertical="center"/>
    </xf>
    <xf numFmtId="0" fontId="29" fillId="0" borderId="0" xfId="6" applyFont="1" applyAlignment="1">
      <alignment horizontal="center" vertical="center"/>
    </xf>
    <xf numFmtId="3" fontId="29" fillId="0" borderId="0" xfId="6" applyNumberFormat="1" applyFont="1" applyBorder="1" applyAlignment="1">
      <alignment horizontal="center" vertical="center"/>
    </xf>
    <xf numFmtId="3" fontId="4" fillId="0" borderId="0" xfId="13" applyNumberFormat="1" applyFont="1" applyBorder="1" applyAlignment="1">
      <alignment vertical="center"/>
    </xf>
    <xf numFmtId="3" fontId="4" fillId="0" borderId="0" xfId="3" applyNumberFormat="1" applyFont="1" applyBorder="1" applyAlignment="1">
      <alignment vertical="center"/>
    </xf>
    <xf numFmtId="38" fontId="4" fillId="0" borderId="0" xfId="3" applyFont="1" applyBorder="1" applyAlignment="1">
      <alignment horizontal="right" vertical="center"/>
    </xf>
    <xf numFmtId="0" fontId="23" fillId="0" borderId="0" xfId="6" applyNumberFormat="1" applyFont="1" applyAlignment="1">
      <alignment horizontal="left" vertical="center" justifyLastLine="1"/>
    </xf>
    <xf numFmtId="179" fontId="37" fillId="0" borderId="7" xfId="7" applyNumberFormat="1" applyFont="1" applyBorder="1" applyAlignment="1">
      <alignment horizontal="right" vertical="center"/>
    </xf>
    <xf numFmtId="179" fontId="37" fillId="0" borderId="17" xfId="7" applyNumberFormat="1" applyFont="1" applyBorder="1" applyAlignment="1">
      <alignment horizontal="right" vertical="center"/>
    </xf>
    <xf numFmtId="179" fontId="37" fillId="0" borderId="0" xfId="7" applyNumberFormat="1" applyFont="1" applyBorder="1" applyAlignment="1">
      <alignment horizontal="right" vertical="center"/>
    </xf>
    <xf numFmtId="0" fontId="29" fillId="0" borderId="4" xfId="6" applyFont="1" applyBorder="1">
      <alignment vertical="center"/>
    </xf>
    <xf numFmtId="0" fontId="29" fillId="0" borderId="6" xfId="6" applyFont="1" applyBorder="1">
      <alignment vertical="center"/>
    </xf>
    <xf numFmtId="0" fontId="29" fillId="0" borderId="10" xfId="6" applyFont="1" applyBorder="1">
      <alignment vertical="center"/>
    </xf>
    <xf numFmtId="179" fontId="26" fillId="0" borderId="5" xfId="7" applyNumberFormat="1" applyFont="1" applyBorder="1" applyAlignment="1">
      <alignment vertical="center"/>
    </xf>
    <xf numFmtId="0" fontId="42" fillId="0" borderId="0" xfId="6" applyFont="1" applyAlignment="1">
      <alignment horizontal="center" vertical="center"/>
    </xf>
    <xf numFmtId="0" fontId="5" fillId="0" borderId="0" xfId="1" applyNumberFormat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8" fillId="0" borderId="11" xfId="1" applyFont="1" applyBorder="1" applyAlignment="1">
      <alignment horizontal="centerContinuous" vertical="center"/>
    </xf>
    <xf numFmtId="38" fontId="8" fillId="0" borderId="13" xfId="1" applyFont="1" applyBorder="1" applyAlignment="1">
      <alignment horizontal="centerContinuous" vertical="center"/>
    </xf>
    <xf numFmtId="38" fontId="8" fillId="0" borderId="21" xfId="1" applyFont="1" applyBorder="1" applyAlignment="1">
      <alignment horizontal="centerContinuous" vertical="center"/>
    </xf>
    <xf numFmtId="38" fontId="4" fillId="0" borderId="7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4" fillId="0" borderId="1" xfId="1" applyFont="1" applyBorder="1" applyAlignment="1">
      <alignment horizontal="right" vertical="center"/>
    </xf>
    <xf numFmtId="178" fontId="4" fillId="0" borderId="1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vertical="center"/>
    </xf>
    <xf numFmtId="178" fontId="4" fillId="0" borderId="3" xfId="1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178" fontId="4" fillId="0" borderId="6" xfId="1" applyNumberFormat="1" applyFont="1" applyBorder="1" applyAlignment="1">
      <alignment vertical="center"/>
    </xf>
    <xf numFmtId="178" fontId="4" fillId="0" borderId="17" xfId="1" applyNumberFormat="1" applyFont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38" fontId="4" fillId="0" borderId="4" xfId="1" applyFont="1" applyBorder="1" applyAlignment="1">
      <alignment horizontal="centerContinuous" vertical="center"/>
    </xf>
    <xf numFmtId="38" fontId="4" fillId="0" borderId="10" xfId="1" applyFont="1" applyBorder="1" applyAlignment="1">
      <alignment horizontal="centerContinuous" vertical="center"/>
    </xf>
    <xf numFmtId="38" fontId="8" fillId="0" borderId="4" xfId="1" applyFont="1" applyBorder="1" applyAlignment="1">
      <alignment horizontal="centerContinuous" vertical="center"/>
    </xf>
    <xf numFmtId="38" fontId="8" fillId="0" borderId="6" xfId="1" applyFont="1" applyBorder="1" applyAlignment="1">
      <alignment horizontal="centerContinuous" vertical="center"/>
    </xf>
    <xf numFmtId="38" fontId="8" fillId="0" borderId="10" xfId="1" applyFont="1" applyBorder="1" applyAlignment="1">
      <alignment horizontal="centerContinuous" vertical="center"/>
    </xf>
    <xf numFmtId="181" fontId="28" fillId="0" borderId="0" xfId="1" applyNumberFormat="1" applyFont="1" applyBorder="1" applyAlignment="1">
      <alignment vertical="center"/>
    </xf>
    <xf numFmtId="181" fontId="28" fillId="0" borderId="0" xfId="4" applyNumberFormat="1" applyFont="1" applyBorder="1" applyAlignment="1">
      <alignment vertical="center"/>
    </xf>
    <xf numFmtId="38" fontId="4" fillId="0" borderId="8" xfId="1" applyNumberFormat="1" applyFont="1" applyBorder="1" applyAlignment="1">
      <alignment horizontal="right"/>
    </xf>
    <xf numFmtId="38" fontId="4" fillId="0" borderId="10" xfId="1" applyNumberFormat="1" applyFont="1" applyBorder="1" applyAlignment="1">
      <alignment horizontal="right"/>
    </xf>
    <xf numFmtId="38" fontId="17" fillId="0" borderId="0" xfId="1" applyFont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7" xfId="1" applyFont="1" applyBorder="1" applyAlignment="1">
      <alignment horizontal="centerContinuous" vertical="center"/>
    </xf>
    <xf numFmtId="38" fontId="8" fillId="0" borderId="2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7" xfId="1" applyFont="1" applyBorder="1" applyAlignment="1">
      <alignment horizontal="centerContinuous"/>
    </xf>
    <xf numFmtId="38" fontId="8" fillId="0" borderId="0" xfId="1" applyFont="1" applyBorder="1" applyAlignment="1">
      <alignment horizontal="centerContinuous"/>
    </xf>
    <xf numFmtId="38" fontId="8" fillId="0" borderId="17" xfId="1" applyFont="1" applyBorder="1" applyAlignment="1">
      <alignment horizontal="right"/>
    </xf>
    <xf numFmtId="182" fontId="8" fillId="0" borderId="7" xfId="1" applyNumberFormat="1" applyFont="1" applyBorder="1" applyAlignment="1">
      <alignment horizontal="centerContinuous"/>
    </xf>
    <xf numFmtId="38" fontId="8" fillId="0" borderId="17" xfId="1" applyFont="1" applyBorder="1" applyAlignment="1">
      <alignment horizontal="centerContinuous"/>
    </xf>
    <xf numFmtId="0" fontId="8" fillId="0" borderId="7" xfId="1" applyNumberFormat="1" applyFont="1" applyBorder="1" applyAlignment="1">
      <alignment horizontal="centerContinuous"/>
    </xf>
    <xf numFmtId="177" fontId="8" fillId="0" borderId="7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7" fontId="8" fillId="0" borderId="17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centerContinuous"/>
    </xf>
    <xf numFmtId="177" fontId="8" fillId="0" borderId="0" xfId="1" applyNumberFormat="1" applyFont="1" applyBorder="1" applyAlignment="1">
      <alignment horizontal="centerContinuous"/>
    </xf>
    <xf numFmtId="177" fontId="8" fillId="0" borderId="4" xfId="1" applyNumberFormat="1" applyFont="1" applyBorder="1" applyAlignment="1">
      <alignment horizontal="right"/>
    </xf>
    <xf numFmtId="177" fontId="8" fillId="0" borderId="6" xfId="1" applyNumberFormat="1" applyFont="1" applyBorder="1" applyAlignment="1">
      <alignment horizontal="right"/>
    </xf>
    <xf numFmtId="177" fontId="8" fillId="0" borderId="10" xfId="1" applyNumberFormat="1" applyFont="1" applyBorder="1" applyAlignment="1">
      <alignment horizontal="right"/>
    </xf>
    <xf numFmtId="38" fontId="8" fillId="0" borderId="3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178" fontId="4" fillId="0" borderId="9" xfId="1" applyNumberFormat="1" applyFont="1" applyBorder="1" applyAlignment="1">
      <alignment vertical="center"/>
    </xf>
    <xf numFmtId="38" fontId="17" fillId="0" borderId="0" xfId="1" applyFont="1"/>
    <xf numFmtId="38" fontId="8" fillId="0" borderId="0" xfId="1" applyFont="1"/>
    <xf numFmtId="180" fontId="4" fillId="0" borderId="7" xfId="1" applyNumberFormat="1" applyFont="1" applyBorder="1" applyAlignment="1">
      <alignment horizontal="right" vertical="center"/>
    </xf>
    <xf numFmtId="180" fontId="4" fillId="0" borderId="0" xfId="1" applyNumberFormat="1" applyFont="1" applyBorder="1" applyAlignment="1">
      <alignment vertical="center"/>
    </xf>
    <xf numFmtId="180" fontId="4" fillId="0" borderId="17" xfId="1" applyNumberFormat="1" applyFont="1" applyBorder="1" applyAlignment="1">
      <alignment vertical="center"/>
    </xf>
    <xf numFmtId="180" fontId="4" fillId="0" borderId="8" xfId="1" applyNumberFormat="1" applyFont="1" applyBorder="1" applyAlignment="1">
      <alignment vertical="center"/>
    </xf>
    <xf numFmtId="180" fontId="4" fillId="0" borderId="4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vertical="center"/>
    </xf>
    <xf numFmtId="180" fontId="4" fillId="0" borderId="1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8" fillId="0" borderId="7" xfId="1" applyNumberFormat="1" applyFont="1" applyBorder="1" applyAlignment="1">
      <alignment horizontal="centerContinuous"/>
    </xf>
    <xf numFmtId="180" fontId="8" fillId="0" borderId="0" xfId="1" applyNumberFormat="1" applyFont="1" applyBorder="1" applyAlignment="1">
      <alignment horizontal="centerContinuous"/>
    </xf>
    <xf numFmtId="180" fontId="8" fillId="0" borderId="17" xfId="1" applyNumberFormat="1" applyFont="1" applyBorder="1" applyAlignment="1">
      <alignment horizontal="right"/>
    </xf>
    <xf numFmtId="180" fontId="8" fillId="0" borderId="17" xfId="1" applyNumberFormat="1" applyFont="1" applyBorder="1" applyAlignment="1">
      <alignment horizontal="centerContinuous"/>
    </xf>
    <xf numFmtId="180" fontId="4" fillId="0" borderId="8" xfId="1" applyNumberFormat="1" applyFont="1" applyBorder="1" applyAlignment="1">
      <alignment horizontal="right" vertical="center"/>
    </xf>
    <xf numFmtId="38" fontId="4" fillId="0" borderId="0" xfId="1" applyFont="1" applyAlignment="1"/>
    <xf numFmtId="180" fontId="4" fillId="0" borderId="7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38" fontId="8" fillId="0" borderId="7" xfId="1" applyFont="1" applyBorder="1" applyAlignment="1">
      <alignment vertical="center"/>
    </xf>
    <xf numFmtId="0" fontId="17" fillId="0" borderId="0" xfId="12" applyFont="1" applyAlignment="1">
      <alignment vertical="center"/>
    </xf>
    <xf numFmtId="0" fontId="8" fillId="0" borderId="0" xfId="12" applyFont="1" applyAlignment="1">
      <alignment vertical="center"/>
    </xf>
    <xf numFmtId="0" fontId="4" fillId="0" borderId="0" xfId="10" applyFont="1" applyAlignment="1">
      <alignment horizontal="right" vertical="center"/>
    </xf>
    <xf numFmtId="0" fontId="4" fillId="0" borderId="6" xfId="12" applyFont="1" applyBorder="1" applyAlignment="1">
      <alignment vertical="center"/>
    </xf>
    <xf numFmtId="0" fontId="8" fillId="0" borderId="1" xfId="12" applyFont="1" applyBorder="1" applyAlignment="1">
      <alignment vertical="center"/>
    </xf>
    <xf numFmtId="0" fontId="8" fillId="0" borderId="11" xfId="12" applyFont="1" applyBorder="1" applyAlignment="1">
      <alignment horizontal="centerContinuous" vertical="center"/>
    </xf>
    <xf numFmtId="0" fontId="8" fillId="0" borderId="21" xfId="12" applyFont="1" applyBorder="1" applyAlignment="1">
      <alignment horizontal="centerContinuous" vertical="center"/>
    </xf>
    <xf numFmtId="178" fontId="8" fillId="0" borderId="11" xfId="12" applyNumberFormat="1" applyFont="1" applyBorder="1" applyAlignment="1">
      <alignment horizontal="centerContinuous" vertical="center"/>
    </xf>
    <xf numFmtId="178" fontId="8" fillId="0" borderId="13" xfId="12" applyNumberFormat="1" applyFont="1" applyBorder="1" applyAlignment="1">
      <alignment horizontal="centerContinuous" vertical="center"/>
    </xf>
    <xf numFmtId="178" fontId="8" fillId="0" borderId="21" xfId="12" applyNumberFormat="1" applyFont="1" applyBorder="1" applyAlignment="1">
      <alignment horizontal="centerContinuous" vertical="center"/>
    </xf>
    <xf numFmtId="0" fontId="8" fillId="0" borderId="7" xfId="12" applyFont="1" applyBorder="1" applyAlignment="1">
      <alignment vertical="center"/>
    </xf>
    <xf numFmtId="38" fontId="4" fillId="0" borderId="13" xfId="1" applyFont="1" applyBorder="1" applyAlignment="1">
      <alignment horizontal="centerContinuous" vertical="center"/>
    </xf>
    <xf numFmtId="178" fontId="8" fillId="0" borderId="12" xfId="12" applyNumberFormat="1" applyFont="1" applyBorder="1" applyAlignment="1">
      <alignment horizontal="distributed" vertical="center" justifyLastLine="1"/>
    </xf>
    <xf numFmtId="178" fontId="8" fillId="0" borderId="12" xfId="12" applyNumberFormat="1" applyFont="1" applyBorder="1" applyAlignment="1">
      <alignment horizontal="center" vertical="center" shrinkToFit="1"/>
    </xf>
    <xf numFmtId="178" fontId="4" fillId="0" borderId="2" xfId="12" applyNumberFormat="1" applyFont="1" applyBorder="1" applyAlignment="1">
      <alignment vertical="center"/>
    </xf>
    <xf numFmtId="0" fontId="4" fillId="0" borderId="0" xfId="12" applyFont="1" applyBorder="1" applyAlignment="1">
      <alignment vertical="center"/>
    </xf>
    <xf numFmtId="0" fontId="4" fillId="0" borderId="7" xfId="10" applyFont="1" applyBorder="1" applyAlignment="1">
      <alignment horizontal="right" vertical="center"/>
    </xf>
    <xf numFmtId="0" fontId="4" fillId="0" borderId="0" xfId="10" applyFont="1" applyBorder="1" applyAlignment="1">
      <alignment vertical="center"/>
    </xf>
    <xf numFmtId="0" fontId="4" fillId="0" borderId="17" xfId="10" applyFont="1" applyBorder="1" applyAlignment="1">
      <alignment vertical="center"/>
    </xf>
    <xf numFmtId="178" fontId="4" fillId="0" borderId="8" xfId="12" applyNumberFormat="1" applyFont="1" applyBorder="1" applyAlignment="1">
      <alignment vertical="center"/>
    </xf>
    <xf numFmtId="0" fontId="4" fillId="0" borderId="4" xfId="10" applyFont="1" applyBorder="1" applyAlignment="1">
      <alignment horizontal="right" vertical="center"/>
    </xf>
    <xf numFmtId="0" fontId="4" fillId="0" borderId="6" xfId="10" applyFont="1" applyBorder="1" applyAlignment="1">
      <alignment vertical="center"/>
    </xf>
    <xf numFmtId="0" fontId="4" fillId="0" borderId="10" xfId="10" applyFont="1" applyBorder="1" applyAlignment="1">
      <alignment vertical="center"/>
    </xf>
    <xf numFmtId="178" fontId="4" fillId="0" borderId="5" xfId="12" applyNumberFormat="1" applyFont="1" applyBorder="1" applyAlignment="1">
      <alignment vertical="center"/>
    </xf>
    <xf numFmtId="0" fontId="4" fillId="0" borderId="7" xfId="12" applyFont="1" applyBorder="1" applyAlignment="1">
      <alignment horizontal="right" vertical="center"/>
    </xf>
    <xf numFmtId="0" fontId="4" fillId="0" borderId="17" xfId="12" applyFont="1" applyBorder="1" applyAlignment="1">
      <alignment vertical="center"/>
    </xf>
    <xf numFmtId="0" fontId="4" fillId="0" borderId="7" xfId="12" applyFont="1" applyBorder="1" applyAlignment="1">
      <alignment vertical="center"/>
    </xf>
    <xf numFmtId="3" fontId="4" fillId="0" borderId="7" xfId="12" applyNumberFormat="1" applyFont="1" applyBorder="1" applyAlignment="1">
      <alignment vertical="center"/>
    </xf>
    <xf numFmtId="3" fontId="4" fillId="0" borderId="8" xfId="12" applyNumberFormat="1" applyFont="1" applyBorder="1" applyAlignment="1">
      <alignment vertical="center"/>
    </xf>
    <xf numFmtId="0" fontId="4" fillId="0" borderId="4" xfId="12" applyFont="1" applyBorder="1" applyAlignment="1">
      <alignment vertical="center"/>
    </xf>
    <xf numFmtId="0" fontId="4" fillId="0" borderId="10" xfId="12" applyFont="1" applyBorder="1" applyAlignment="1">
      <alignment vertical="center"/>
    </xf>
    <xf numFmtId="3" fontId="4" fillId="0" borderId="5" xfId="12" applyNumberFormat="1" applyFont="1" applyBorder="1" applyAlignment="1">
      <alignment vertical="center"/>
    </xf>
    <xf numFmtId="3" fontId="4" fillId="0" borderId="0" xfId="12" applyNumberFormat="1" applyFont="1" applyBorder="1" applyAlignment="1">
      <alignment vertical="center"/>
    </xf>
    <xf numFmtId="4" fontId="4" fillId="0" borderId="0" xfId="12" applyNumberFormat="1" applyFont="1" applyBorder="1" applyAlignment="1">
      <alignment vertical="center"/>
    </xf>
    <xf numFmtId="3" fontId="4" fillId="0" borderId="0" xfId="12" applyNumberFormat="1" applyFont="1" applyAlignment="1">
      <alignment vertical="center"/>
    </xf>
    <xf numFmtId="4" fontId="4" fillId="0" borderId="0" xfId="12" applyNumberFormat="1" applyFont="1" applyAlignment="1">
      <alignment vertical="center"/>
    </xf>
    <xf numFmtId="0" fontId="8" fillId="0" borderId="1" xfId="1" applyNumberFormat="1" applyFont="1" applyBorder="1" applyAlignment="1">
      <alignment horizontal="centerContinuous" vertical="center"/>
    </xf>
    <xf numFmtId="0" fontId="8" fillId="0" borderId="9" xfId="1" applyNumberFormat="1" applyFont="1" applyBorder="1" applyAlignment="1">
      <alignment horizontal="centerContinuous" vertical="center"/>
    </xf>
    <xf numFmtId="38" fontId="8" fillId="0" borderId="3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178" fontId="4" fillId="0" borderId="4" xfId="1" applyNumberFormat="1" applyFont="1" applyBorder="1" applyAlignment="1">
      <alignment horizontal="left" vertical="center"/>
    </xf>
    <xf numFmtId="178" fontId="4" fillId="0" borderId="5" xfId="1" applyNumberFormat="1" applyFont="1" applyBorder="1" applyAlignment="1">
      <alignment horizontal="left" vertical="center"/>
    </xf>
    <xf numFmtId="178" fontId="4" fillId="0" borderId="7" xfId="1" applyNumberFormat="1" applyFont="1" applyBorder="1" applyAlignment="1">
      <alignment horizontal="left" vertical="center"/>
    </xf>
    <xf numFmtId="178" fontId="4" fillId="0" borderId="8" xfId="1" applyNumberFormat="1" applyFont="1" applyBorder="1" applyAlignment="1">
      <alignment horizontal="left" vertical="center"/>
    </xf>
    <xf numFmtId="178" fontId="4" fillId="0" borderId="10" xfId="1" applyNumberFormat="1" applyFont="1" applyBorder="1" applyAlignment="1">
      <alignment horizontal="left" vertical="center"/>
    </xf>
    <xf numFmtId="183" fontId="4" fillId="0" borderId="7" xfId="8" applyNumberFormat="1" applyFont="1" applyBorder="1" applyAlignment="1">
      <alignment horizontal="centerContinuous" vertical="center"/>
    </xf>
    <xf numFmtId="0" fontId="4" fillId="0" borderId="0" xfId="8" applyFont="1" applyBorder="1" applyAlignment="1">
      <alignment horizontal="centerContinuous" vertical="center"/>
    </xf>
    <xf numFmtId="0" fontId="4" fillId="0" borderId="7" xfId="8" applyFont="1" applyBorder="1" applyAlignment="1">
      <alignment horizontal="centerContinuous" vertical="center"/>
    </xf>
    <xf numFmtId="0" fontId="4" fillId="0" borderId="0" xfId="8" applyFont="1" applyBorder="1" applyAlignment="1">
      <alignment horizontal="right" vertical="center"/>
    </xf>
    <xf numFmtId="177" fontId="4" fillId="0" borderId="7" xfId="8" applyNumberFormat="1" applyFont="1" applyBorder="1" applyAlignment="1">
      <alignment horizontal="centerContinuous" vertical="center"/>
    </xf>
    <xf numFmtId="177" fontId="4" fillId="0" borderId="0" xfId="8" applyNumberFormat="1" applyFont="1" applyBorder="1" applyAlignment="1">
      <alignment horizontal="right" vertical="center"/>
    </xf>
    <xf numFmtId="177" fontId="4" fillId="0" borderId="4" xfId="8" applyNumberFormat="1" applyFont="1" applyBorder="1" applyAlignment="1">
      <alignment horizontal="centerContinuous" vertical="center"/>
    </xf>
    <xf numFmtId="177" fontId="4" fillId="0" borderId="6" xfId="8" applyNumberFormat="1" applyFont="1" applyBorder="1" applyAlignment="1">
      <alignment horizontal="right" vertical="center"/>
    </xf>
    <xf numFmtId="178" fontId="4" fillId="0" borderId="5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8" fontId="4" fillId="0" borderId="10" xfId="1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quotePrefix="1" applyFont="1" applyFill="1" applyAlignment="1">
      <alignment horizontal="right"/>
    </xf>
    <xf numFmtId="38" fontId="4" fillId="0" borderId="1" xfId="1" applyFont="1" applyBorder="1" applyAlignment="1">
      <alignment horizontal="centerContinuous" vertical="center" shrinkToFit="1"/>
    </xf>
    <xf numFmtId="38" fontId="8" fillId="0" borderId="3" xfId="1" applyFont="1" applyBorder="1" applyAlignment="1">
      <alignment horizontal="centerContinuous" vertical="center" shrinkToFit="1"/>
    </xf>
    <xf numFmtId="38" fontId="8" fillId="0" borderId="9" xfId="1" applyFont="1" applyBorder="1" applyAlignment="1">
      <alignment horizontal="centerContinuous" vertical="center" shrinkToFit="1"/>
    </xf>
    <xf numFmtId="38" fontId="8" fillId="0" borderId="7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Continuous" vertical="center"/>
    </xf>
    <xf numFmtId="178" fontId="4" fillId="0" borderId="21" xfId="1" applyNumberFormat="1" applyFont="1" applyBorder="1" applyAlignment="1">
      <alignment horizontal="centerContinuous" vertical="center"/>
    </xf>
    <xf numFmtId="178" fontId="4" fillId="0" borderId="11" xfId="1" applyNumberFormat="1" applyFont="1" applyBorder="1" applyAlignment="1">
      <alignment horizontal="centerContinuous" vertical="center"/>
    </xf>
    <xf numFmtId="178" fontId="4" fillId="0" borderId="13" xfId="1" applyNumberFormat="1" applyFont="1" applyBorder="1" applyAlignment="1">
      <alignment horizontal="centerContinuous" vertical="center"/>
    </xf>
    <xf numFmtId="178" fontId="4" fillId="0" borderId="4" xfId="1" applyNumberFormat="1" applyFont="1" applyBorder="1" applyAlignment="1">
      <alignment horizontal="centerContinuous" vertical="center"/>
    </xf>
    <xf numFmtId="178" fontId="4" fillId="0" borderId="12" xfId="1" applyNumberFormat="1" applyFont="1" applyBorder="1" applyAlignment="1">
      <alignment horizontal="distributed" vertical="center" justifyLastLine="1"/>
    </xf>
    <xf numFmtId="178" fontId="6" fillId="0" borderId="12" xfId="1" applyNumberFormat="1" applyFont="1" applyBorder="1" applyAlignment="1">
      <alignment horizontal="distributed" vertical="center" justifyLastLine="1"/>
    </xf>
    <xf numFmtId="182" fontId="4" fillId="0" borderId="7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centerContinuous" vertical="center"/>
    </xf>
    <xf numFmtId="178" fontId="4" fillId="0" borderId="10" xfId="1" applyNumberFormat="1" applyFont="1" applyBorder="1" applyAlignment="1">
      <alignment horizontal="centerContinuous" vertical="center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/>
    <xf numFmtId="0" fontId="5" fillId="0" borderId="0" xfId="13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4" fillId="0" borderId="0" xfId="13" applyFont="1" applyAlignment="1">
      <alignment vertical="center"/>
    </xf>
    <xf numFmtId="0" fontId="4" fillId="0" borderId="0" xfId="13" applyFont="1" applyAlignment="1">
      <alignment horizontal="right" vertical="center"/>
    </xf>
    <xf numFmtId="0" fontId="4" fillId="0" borderId="6" xfId="13" applyFont="1" applyBorder="1" applyAlignment="1">
      <alignment vertical="center"/>
    </xf>
    <xf numFmtId="0" fontId="4" fillId="0" borderId="1" xfId="16" applyFont="1" applyBorder="1" applyAlignment="1">
      <alignment vertical="center"/>
    </xf>
    <xf numFmtId="0" fontId="4" fillId="0" borderId="11" xfId="16" applyFont="1" applyBorder="1" applyAlignment="1">
      <alignment horizontal="center" vertical="center"/>
    </xf>
    <xf numFmtId="0" fontId="4" fillId="0" borderId="21" xfId="16" applyFont="1" applyBorder="1" applyAlignment="1">
      <alignment horizontal="center" vertical="center"/>
    </xf>
    <xf numFmtId="0" fontId="4" fillId="0" borderId="7" xfId="16" applyFont="1" applyBorder="1" applyAlignment="1">
      <alignment horizontal="left" vertical="center"/>
    </xf>
    <xf numFmtId="0" fontId="4" fillId="0" borderId="0" xfId="16" applyFont="1" applyBorder="1" applyAlignment="1">
      <alignment horizontal="left" vertical="center"/>
    </xf>
    <xf numFmtId="0" fontId="4" fillId="0" borderId="17" xfId="16" applyFont="1" applyBorder="1" applyAlignment="1">
      <alignment horizontal="left" vertical="center"/>
    </xf>
    <xf numFmtId="0" fontId="4" fillId="0" borderId="1" xfId="13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0" fontId="4" fillId="0" borderId="3" xfId="13" applyFont="1" applyBorder="1" applyAlignment="1">
      <alignment horizontal="center" vertical="center"/>
    </xf>
    <xf numFmtId="0" fontId="4" fillId="0" borderId="4" xfId="16" applyFont="1" applyBorder="1" applyAlignment="1">
      <alignment vertical="center"/>
    </xf>
    <xf numFmtId="0" fontId="4" fillId="0" borderId="6" xfId="16" applyFont="1" applyBorder="1" applyAlignment="1">
      <alignment vertical="center"/>
    </xf>
    <xf numFmtId="0" fontId="4" fillId="0" borderId="4" xfId="13" applyFont="1" applyBorder="1" applyAlignment="1">
      <alignment horizontal="center" vertical="center"/>
    </xf>
    <xf numFmtId="0" fontId="4" fillId="0" borderId="5" xfId="13" applyFont="1" applyBorder="1" applyAlignment="1">
      <alignment horizontal="center" vertical="center"/>
    </xf>
    <xf numFmtId="0" fontId="4" fillId="0" borderId="6" xfId="13" applyFont="1" applyBorder="1" applyAlignment="1">
      <alignment horizontal="center" vertical="center"/>
    </xf>
    <xf numFmtId="0" fontId="4" fillId="0" borderId="7" xfId="13" applyFont="1" applyBorder="1" applyAlignment="1">
      <alignment vertical="center"/>
    </xf>
    <xf numFmtId="3" fontId="4" fillId="0" borderId="7" xfId="13" applyNumberFormat="1" applyFont="1" applyBorder="1" applyAlignment="1">
      <alignment vertical="center"/>
    </xf>
    <xf numFmtId="3" fontId="4" fillId="0" borderId="8" xfId="13" applyNumberFormat="1" applyFont="1" applyBorder="1" applyAlignment="1">
      <alignment vertical="center"/>
    </xf>
    <xf numFmtId="3" fontId="4" fillId="0" borderId="2" xfId="13" applyNumberFormat="1" applyFont="1" applyBorder="1" applyAlignment="1">
      <alignment vertical="center"/>
    </xf>
    <xf numFmtId="0" fontId="4" fillId="0" borderId="4" xfId="13" applyFont="1" applyBorder="1" applyAlignment="1">
      <alignment vertical="center"/>
    </xf>
    <xf numFmtId="3" fontId="4" fillId="0" borderId="4" xfId="13" applyNumberFormat="1" applyFont="1" applyBorder="1" applyAlignment="1">
      <alignment vertical="center"/>
    </xf>
    <xf numFmtId="3" fontId="4" fillId="0" borderId="5" xfId="13" applyNumberFormat="1" applyFont="1" applyBorder="1" applyAlignment="1">
      <alignment vertical="center"/>
    </xf>
    <xf numFmtId="3" fontId="4" fillId="0" borderId="6" xfId="13" applyNumberFormat="1" applyFont="1" applyBorder="1" applyAlignment="1">
      <alignment vertical="center"/>
    </xf>
    <xf numFmtId="3" fontId="4" fillId="0" borderId="17" xfId="13" applyNumberFormat="1" applyFont="1" applyBorder="1" applyAlignment="1">
      <alignment vertical="center"/>
    </xf>
    <xf numFmtId="3" fontId="4" fillId="0" borderId="10" xfId="13" applyNumberFormat="1" applyFont="1" applyBorder="1" applyAlignment="1">
      <alignment vertical="center"/>
    </xf>
    <xf numFmtId="0" fontId="4" fillId="0" borderId="8" xfId="13" applyFont="1" applyBorder="1" applyAlignment="1">
      <alignment vertical="center"/>
    </xf>
    <xf numFmtId="38" fontId="4" fillId="0" borderId="7" xfId="1" applyFont="1" applyBorder="1" applyAlignment="1"/>
    <xf numFmtId="177" fontId="4" fillId="0" borderId="7" xfId="1" applyNumberFormat="1" applyFont="1" applyBorder="1" applyAlignment="1">
      <alignment horizontal="center"/>
    </xf>
    <xf numFmtId="177" fontId="4" fillId="0" borderId="7" xfId="1" applyNumberFormat="1" applyFont="1" applyBorder="1" applyAlignment="1"/>
    <xf numFmtId="3" fontId="4" fillId="0" borderId="7" xfId="13" applyNumberFormat="1" applyFont="1" applyBorder="1" applyAlignment="1">
      <alignment horizontal="right" vertical="center"/>
    </xf>
    <xf numFmtId="3" fontId="4" fillId="0" borderId="8" xfId="13" applyNumberFormat="1" applyFont="1" applyBorder="1" applyAlignment="1">
      <alignment horizontal="right" vertical="center"/>
    </xf>
    <xf numFmtId="3" fontId="4" fillId="0" borderId="0" xfId="13" applyNumberFormat="1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center" wrapText="1"/>
    </xf>
    <xf numFmtId="177" fontId="4" fillId="0" borderId="4" xfId="1" applyNumberFormat="1" applyFont="1" applyBorder="1" applyAlignment="1">
      <alignment horizontal="center"/>
    </xf>
    <xf numFmtId="0" fontId="4" fillId="0" borderId="0" xfId="16" applyFont="1" applyAlignment="1">
      <alignment horizontal="right"/>
    </xf>
    <xf numFmtId="0" fontId="4" fillId="0" borderId="0" xfId="16" quotePrefix="1" applyFont="1" applyAlignment="1">
      <alignment horizontal="right"/>
    </xf>
    <xf numFmtId="0" fontId="4" fillId="0" borderId="0" xfId="13" applyFont="1" applyBorder="1" applyAlignment="1">
      <alignment horizontal="right" vertical="center"/>
    </xf>
    <xf numFmtId="0" fontId="4" fillId="0" borderId="11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177" fontId="4" fillId="0" borderId="4" xfId="1" applyNumberFormat="1" applyFont="1" applyBorder="1" applyAlignment="1"/>
    <xf numFmtId="3" fontId="4" fillId="0" borderId="4" xfId="13" applyNumberFormat="1" applyFont="1" applyBorder="1" applyAlignment="1">
      <alignment horizontal="right" vertical="center"/>
    </xf>
    <xf numFmtId="3" fontId="4" fillId="0" borderId="5" xfId="13" applyNumberFormat="1" applyFont="1" applyBorder="1" applyAlignment="1">
      <alignment horizontal="right" vertical="center"/>
    </xf>
    <xf numFmtId="3" fontId="4" fillId="0" borderId="6" xfId="13" applyNumberFormat="1" applyFont="1" applyBorder="1" applyAlignment="1">
      <alignment horizontal="right" vertical="center"/>
    </xf>
    <xf numFmtId="0" fontId="4" fillId="0" borderId="1" xfId="13" applyFont="1" applyBorder="1" applyAlignment="1">
      <alignment vertical="center"/>
    </xf>
    <xf numFmtId="0" fontId="4" fillId="0" borderId="0" xfId="13" applyFont="1" applyBorder="1" applyAlignment="1">
      <alignment horizontal="center" vertical="center"/>
    </xf>
    <xf numFmtId="0" fontId="4" fillId="0" borderId="4" xfId="16" applyFont="1" applyBorder="1" applyAlignment="1">
      <alignment horizontal="center" vertical="center"/>
    </xf>
    <xf numFmtId="0" fontId="4" fillId="0" borderId="10" xfId="16" applyFont="1" applyBorder="1" applyAlignment="1">
      <alignment horizontal="center" vertical="center"/>
    </xf>
    <xf numFmtId="0" fontId="4" fillId="0" borderId="17" xfId="13" applyFont="1" applyBorder="1" applyAlignment="1">
      <alignment vertical="center"/>
    </xf>
    <xf numFmtId="0" fontId="4" fillId="0" borderId="7" xfId="13" applyFont="1" applyBorder="1" applyAlignment="1">
      <alignment horizontal="center" vertical="center"/>
    </xf>
    <xf numFmtId="0" fontId="4" fillId="0" borderId="8" xfId="13" applyFont="1" applyBorder="1" applyAlignment="1">
      <alignment horizontal="center" vertical="center"/>
    </xf>
    <xf numFmtId="0" fontId="4" fillId="0" borderId="10" xfId="13" applyFont="1" applyBorder="1" applyAlignment="1">
      <alignment vertical="center"/>
    </xf>
    <xf numFmtId="0" fontId="0" fillId="0" borderId="0" xfId="0" applyBorder="1"/>
    <xf numFmtId="0" fontId="4" fillId="0" borderId="0" xfId="14" applyFont="1" applyBorder="1" applyAlignment="1">
      <alignment horizontal="right" vertical="center"/>
    </xf>
    <xf numFmtId="0" fontId="4" fillId="0" borderId="8" xfId="14" applyFont="1" applyBorder="1" applyAlignment="1">
      <alignment horizontal="right" vertical="center"/>
    </xf>
    <xf numFmtId="0" fontId="4" fillId="0" borderId="0" xfId="14" applyFont="1" applyAlignment="1">
      <alignment vertical="center"/>
    </xf>
    <xf numFmtId="0" fontId="4" fillId="0" borderId="0" xfId="14" applyFont="1" applyAlignment="1">
      <alignment horizontal="right" vertical="center"/>
    </xf>
    <xf numFmtId="0" fontId="4" fillId="0" borderId="6" xfId="14" applyFont="1" applyBorder="1" applyAlignment="1">
      <alignment vertical="center"/>
    </xf>
    <xf numFmtId="0" fontId="4" fillId="0" borderId="0" xfId="14" applyFont="1" applyBorder="1" applyAlignment="1">
      <alignment vertical="center"/>
    </xf>
    <xf numFmtId="0" fontId="4" fillId="0" borderId="4" xfId="14" applyFont="1" applyBorder="1" applyAlignment="1">
      <alignment horizontal="center" vertical="center"/>
    </xf>
    <xf numFmtId="0" fontId="4" fillId="0" borderId="12" xfId="14" applyFont="1" applyBorder="1" applyAlignment="1">
      <alignment horizontal="center" vertical="center"/>
    </xf>
    <xf numFmtId="0" fontId="4" fillId="0" borderId="6" xfId="14" applyFont="1" applyBorder="1" applyAlignment="1">
      <alignment horizontal="center" vertical="center"/>
    </xf>
    <xf numFmtId="0" fontId="4" fillId="0" borderId="7" xfId="14" applyFont="1" applyBorder="1" applyAlignment="1">
      <alignment horizontal="right" vertical="center"/>
    </xf>
    <xf numFmtId="3" fontId="4" fillId="0" borderId="8" xfId="14" applyNumberFormat="1" applyFont="1" applyBorder="1" applyAlignment="1">
      <alignment vertical="center"/>
    </xf>
    <xf numFmtId="0" fontId="4" fillId="0" borderId="7" xfId="10" applyFont="1" applyBorder="1" applyAlignment="1">
      <alignment vertical="center"/>
    </xf>
    <xf numFmtId="0" fontId="4" fillId="0" borderId="0" xfId="10" applyFont="1" applyBorder="1" applyAlignment="1">
      <alignment horizontal="center" vertical="center"/>
    </xf>
    <xf numFmtId="0" fontId="4" fillId="0" borderId="0" xfId="10" applyFont="1" applyAlignment="1">
      <alignment vertical="center"/>
    </xf>
    <xf numFmtId="3" fontId="4" fillId="0" borderId="8" xfId="14" applyNumberFormat="1" applyFont="1" applyBorder="1" applyAlignment="1">
      <alignment horizontal="right" vertical="center"/>
    </xf>
    <xf numFmtId="3" fontId="4" fillId="0" borderId="0" xfId="14" applyNumberFormat="1" applyFont="1" applyBorder="1" applyAlignment="1">
      <alignment horizontal="right" vertical="center"/>
    </xf>
    <xf numFmtId="0" fontId="4" fillId="0" borderId="7" xfId="14" applyFont="1" applyBorder="1" applyAlignment="1">
      <alignment vertical="center"/>
    </xf>
    <xf numFmtId="0" fontId="4" fillId="0" borderId="0" xfId="14" applyFont="1" applyBorder="1" applyAlignment="1">
      <alignment horizontal="center" vertical="center"/>
    </xf>
    <xf numFmtId="3" fontId="4" fillId="0" borderId="7" xfId="14" applyNumberFormat="1" applyFont="1" applyBorder="1" applyAlignment="1">
      <alignment vertical="center"/>
    </xf>
    <xf numFmtId="0" fontId="4" fillId="0" borderId="17" xfId="14" applyFont="1" applyBorder="1" applyAlignment="1">
      <alignment vertical="center"/>
    </xf>
    <xf numFmtId="38" fontId="4" fillId="0" borderId="8" xfId="14" applyNumberFormat="1" applyFont="1" applyBorder="1" applyAlignment="1">
      <alignment vertical="center"/>
    </xf>
    <xf numFmtId="0" fontId="4" fillId="0" borderId="4" xfId="14" applyFont="1" applyBorder="1" applyAlignment="1">
      <alignment vertical="center"/>
    </xf>
    <xf numFmtId="0" fontId="4" fillId="0" borderId="10" xfId="14" applyFont="1" applyBorder="1" applyAlignment="1">
      <alignment vertical="center"/>
    </xf>
    <xf numFmtId="0" fontId="4" fillId="0" borderId="5" xfId="14" applyFont="1" applyBorder="1" applyAlignment="1">
      <alignment horizontal="right" vertical="center"/>
    </xf>
    <xf numFmtId="3" fontId="4" fillId="0" borderId="5" xfId="14" applyNumberFormat="1" applyFont="1" applyBorder="1" applyAlignment="1">
      <alignment vertical="center"/>
    </xf>
    <xf numFmtId="38" fontId="4" fillId="0" borderId="5" xfId="14" applyNumberFormat="1" applyFont="1" applyBorder="1" applyAlignment="1">
      <alignment vertical="center"/>
    </xf>
    <xf numFmtId="4" fontId="4" fillId="0" borderId="0" xfId="14" applyNumberFormat="1" applyFont="1" applyBorder="1" applyAlignment="1">
      <alignment vertical="center"/>
    </xf>
    <xf numFmtId="3" fontId="4" fillId="0" borderId="0" xfId="14" applyNumberFormat="1" applyFont="1" applyBorder="1" applyAlignment="1">
      <alignment vertical="center"/>
    </xf>
    <xf numFmtId="177" fontId="4" fillId="0" borderId="4" xfId="1" applyNumberFormat="1" applyFont="1" applyBorder="1" applyAlignment="1">
      <alignment vertical="center"/>
    </xf>
    <xf numFmtId="0" fontId="4" fillId="0" borderId="0" xfId="11" applyFont="1" applyAlignment="1">
      <alignment vertical="center"/>
    </xf>
    <xf numFmtId="3" fontId="4" fillId="0" borderId="7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7" xfId="1" applyNumberFormat="1" applyFont="1" applyBorder="1" applyAlignment="1">
      <alignment horizontal="right" vertical="center"/>
    </xf>
    <xf numFmtId="3" fontId="4" fillId="0" borderId="8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8" xfId="1" applyNumberFormat="1" applyFont="1" applyBorder="1"/>
    <xf numFmtId="3" fontId="4" fillId="0" borderId="7" xfId="1" applyNumberFormat="1" applyFont="1" applyBorder="1"/>
    <xf numFmtId="3" fontId="4" fillId="0" borderId="0" xfId="1" applyNumberFormat="1" applyFont="1" applyBorder="1"/>
    <xf numFmtId="3" fontId="4" fillId="0" borderId="7" xfId="1" applyNumberFormat="1" applyFont="1" applyBorder="1" applyAlignment="1"/>
    <xf numFmtId="3" fontId="4" fillId="0" borderId="8" xfId="1" applyNumberFormat="1" applyFont="1" applyBorder="1" applyAlignment="1"/>
    <xf numFmtId="3" fontId="4" fillId="0" borderId="0" xfId="1" applyNumberFormat="1" applyFont="1" applyBorder="1" applyAlignment="1"/>
    <xf numFmtId="3" fontId="4" fillId="0" borderId="7" xfId="1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179" fontId="0" fillId="0" borderId="5" xfId="1" applyNumberFormat="1" applyFont="1" applyBorder="1"/>
    <xf numFmtId="38" fontId="4" fillId="0" borderId="42" xfId="1" applyFont="1" applyBorder="1" applyAlignment="1">
      <alignment horizontal="center" vertical="center"/>
    </xf>
    <xf numFmtId="38" fontId="4" fillId="0" borderId="43" xfId="1" applyFont="1" applyBorder="1" applyAlignment="1">
      <alignment vertical="center"/>
    </xf>
    <xf numFmtId="38" fontId="4" fillId="0" borderId="40" xfId="1" applyFont="1" applyBorder="1" applyAlignment="1">
      <alignment vertical="center"/>
    </xf>
    <xf numFmtId="38" fontId="4" fillId="0" borderId="43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7" fontId="4" fillId="0" borderId="17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38" fontId="5" fillId="0" borderId="0" xfId="1" applyFont="1"/>
    <xf numFmtId="0" fontId="4" fillId="0" borderId="0" xfId="15" applyFont="1" applyAlignment="1">
      <alignment vertical="center"/>
    </xf>
    <xf numFmtId="0" fontId="21" fillId="0" borderId="0" xfId="15" applyFont="1" applyAlignment="1">
      <alignment vertical="center"/>
    </xf>
    <xf numFmtId="0" fontId="4" fillId="0" borderId="6" xfId="15" applyFont="1" applyBorder="1" applyAlignment="1">
      <alignment vertical="center"/>
    </xf>
    <xf numFmtId="0" fontId="4" fillId="0" borderId="7" xfId="15" applyFont="1" applyBorder="1" applyAlignment="1">
      <alignment vertical="center"/>
    </xf>
    <xf numFmtId="0" fontId="4" fillId="0" borderId="4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4" fillId="0" borderId="6" xfId="15" applyFont="1" applyBorder="1" applyAlignment="1">
      <alignment horizontal="center" vertical="center"/>
    </xf>
    <xf numFmtId="0" fontId="4" fillId="0" borderId="0" xfId="15" applyFont="1" applyBorder="1" applyAlignment="1">
      <alignment horizontal="center" vertical="center"/>
    </xf>
    <xf numFmtId="184" fontId="4" fillId="0" borderId="7" xfId="15" applyNumberFormat="1" applyFont="1" applyBorder="1" applyAlignment="1">
      <alignment vertical="center"/>
    </xf>
    <xf numFmtId="184" fontId="4" fillId="0" borderId="8" xfId="15" applyNumberFormat="1" applyFont="1" applyBorder="1" applyAlignment="1">
      <alignment vertical="center"/>
    </xf>
    <xf numFmtId="184" fontId="4" fillId="0" borderId="0" xfId="15" applyNumberFormat="1" applyFont="1" applyBorder="1" applyAlignment="1">
      <alignment vertical="center"/>
    </xf>
    <xf numFmtId="0" fontId="4" fillId="0" borderId="4" xfId="15" applyFont="1" applyBorder="1" applyAlignment="1">
      <alignment vertical="center"/>
    </xf>
    <xf numFmtId="184" fontId="4" fillId="0" borderId="4" xfId="15" applyNumberFormat="1" applyFont="1" applyBorder="1" applyAlignment="1">
      <alignment vertical="center"/>
    </xf>
    <xf numFmtId="184" fontId="4" fillId="0" borderId="5" xfId="15" applyNumberFormat="1" applyFont="1" applyBorder="1" applyAlignment="1">
      <alignment vertical="center"/>
    </xf>
    <xf numFmtId="184" fontId="4" fillId="0" borderId="6" xfId="15" applyNumberFormat="1" applyFont="1" applyBorder="1" applyAlignment="1">
      <alignment vertical="center"/>
    </xf>
    <xf numFmtId="0" fontId="4" fillId="0" borderId="7" xfId="15" applyFont="1" applyBorder="1" applyAlignment="1">
      <alignment horizontal="center" vertical="center"/>
    </xf>
    <xf numFmtId="184" fontId="4" fillId="0" borderId="2" xfId="15" applyNumberFormat="1" applyFont="1" applyBorder="1" applyAlignment="1">
      <alignment vertical="center"/>
    </xf>
    <xf numFmtId="0" fontId="4" fillId="0" borderId="0" xfId="15" applyFont="1" applyBorder="1" applyAlignment="1">
      <alignment vertical="center"/>
    </xf>
    <xf numFmtId="185" fontId="4" fillId="0" borderId="0" xfId="15" applyNumberFormat="1" applyFont="1" applyBorder="1" applyAlignment="1">
      <alignment vertical="center"/>
    </xf>
    <xf numFmtId="0" fontId="4" fillId="0" borderId="0" xfId="15" applyFont="1" applyAlignment="1">
      <alignment horizontal="right" vertical="center"/>
    </xf>
    <xf numFmtId="0" fontId="4" fillId="0" borderId="0" xfId="15" quotePrefix="1" applyFont="1" applyAlignment="1">
      <alignment horizontal="right" vertical="center"/>
    </xf>
    <xf numFmtId="0" fontId="29" fillId="0" borderId="1" xfId="6" applyBorder="1">
      <alignment vertical="center"/>
    </xf>
    <xf numFmtId="0" fontId="29" fillId="0" borderId="3" xfId="6" applyBorder="1">
      <alignment vertical="center"/>
    </xf>
    <xf numFmtId="0" fontId="29" fillId="0" borderId="9" xfId="6" applyBorder="1">
      <alignment vertical="center"/>
    </xf>
    <xf numFmtId="0" fontId="29" fillId="0" borderId="0" xfId="6">
      <alignment vertical="center"/>
    </xf>
    <xf numFmtId="0" fontId="29" fillId="0" borderId="7" xfId="6" applyBorder="1">
      <alignment vertical="center"/>
    </xf>
    <xf numFmtId="0" fontId="29" fillId="0" borderId="0" xfId="6" applyBorder="1">
      <alignment vertical="center"/>
    </xf>
    <xf numFmtId="0" fontId="29" fillId="0" borderId="17" xfId="6" applyBorder="1">
      <alignment vertical="center"/>
    </xf>
    <xf numFmtId="0" fontId="29" fillId="0" borderId="4" xfId="6" applyBorder="1">
      <alignment vertical="center"/>
    </xf>
    <xf numFmtId="0" fontId="29" fillId="0" borderId="6" xfId="6" applyBorder="1">
      <alignment vertical="center"/>
    </xf>
    <xf numFmtId="0" fontId="29" fillId="0" borderId="10" xfId="6" applyBorder="1">
      <alignment vertical="center"/>
    </xf>
    <xf numFmtId="0" fontId="13" fillId="0" borderId="0" xfId="17" applyFont="1" applyAlignment="1">
      <alignment horizontal="center"/>
    </xf>
    <xf numFmtId="0" fontId="1" fillId="0" borderId="0" xfId="7" applyAlignment="1"/>
    <xf numFmtId="0" fontId="35" fillId="0" borderId="11" xfId="7" applyFont="1" applyBorder="1" applyAlignment="1">
      <alignment horizontal="distributed" vertical="center" justifyLastLine="1"/>
    </xf>
    <xf numFmtId="0" fontId="34" fillId="0" borderId="13" xfId="7" applyFont="1" applyBorder="1" applyAlignment="1">
      <alignment horizontal="distributed" vertical="center" justifyLastLine="1"/>
    </xf>
    <xf numFmtId="0" fontId="34" fillId="0" borderId="21" xfId="7" applyFont="1" applyBorder="1" applyAlignment="1">
      <alignment horizontal="distributed" vertical="center" justifyLastLine="1"/>
    </xf>
    <xf numFmtId="0" fontId="35" fillId="0" borderId="44" xfId="7" applyFont="1" applyBorder="1" applyAlignment="1">
      <alignment horizontal="center" vertical="center" shrinkToFit="1"/>
    </xf>
    <xf numFmtId="0" fontId="34" fillId="0" borderId="44" xfId="7" applyFont="1" applyBorder="1" applyAlignment="1">
      <alignment horizontal="center" vertical="center" shrinkToFit="1"/>
    </xf>
    <xf numFmtId="0" fontId="35" fillId="0" borderId="2" xfId="7" applyFont="1" applyBorder="1" applyAlignment="1">
      <alignment horizontal="distributed" vertical="center" justifyLastLine="1" shrinkToFit="1"/>
    </xf>
    <xf numFmtId="0" fontId="34" fillId="0" borderId="5" xfId="7" applyFont="1" applyBorder="1" applyAlignment="1">
      <alignment horizontal="distributed" vertical="center" justifyLastLine="1" shrinkToFit="1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0" fontId="4" fillId="0" borderId="11" xfId="13" applyFont="1" applyBorder="1" applyAlignment="1">
      <alignment horizontal="center" vertical="center"/>
    </xf>
    <xf numFmtId="0" fontId="4" fillId="0" borderId="13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0" fontId="4" fillId="0" borderId="4" xfId="13" applyFont="1" applyBorder="1" applyAlignment="1">
      <alignment horizontal="center" vertical="center"/>
    </xf>
    <xf numFmtId="0" fontId="4" fillId="0" borderId="6" xfId="13" applyFont="1" applyBorder="1" applyAlignment="1">
      <alignment horizontal="center" vertical="center"/>
    </xf>
    <xf numFmtId="0" fontId="4" fillId="0" borderId="10" xfId="13" applyFont="1" applyBorder="1" applyAlignment="1">
      <alignment horizontal="center" vertical="center"/>
    </xf>
    <xf numFmtId="0" fontId="4" fillId="0" borderId="11" xfId="14" applyFont="1" applyBorder="1" applyAlignment="1">
      <alignment horizontal="center" vertical="center"/>
    </xf>
    <xf numFmtId="0" fontId="4" fillId="0" borderId="13" xfId="14" applyFont="1" applyBorder="1" applyAlignment="1">
      <alignment horizontal="center" vertical="center"/>
    </xf>
    <xf numFmtId="0" fontId="4" fillId="0" borderId="21" xfId="14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0" fontId="4" fillId="0" borderId="11" xfId="15" applyFont="1" applyBorder="1" applyAlignment="1">
      <alignment horizontal="center" vertical="center"/>
    </xf>
    <xf numFmtId="0" fontId="4" fillId="0" borderId="21" xfId="15" applyFont="1" applyBorder="1" applyAlignment="1">
      <alignment horizontal="center" vertical="center"/>
    </xf>
    <xf numFmtId="0" fontId="4" fillId="0" borderId="4" xfId="15" applyFont="1" applyBorder="1" applyAlignment="1">
      <alignment horizontal="left" vertical="center"/>
    </xf>
    <xf numFmtId="0" fontId="4" fillId="0" borderId="6" xfId="15" applyFont="1" applyBorder="1" applyAlignment="1">
      <alignment horizontal="left" vertical="center"/>
    </xf>
    <xf numFmtId="0" fontId="4" fillId="0" borderId="10" xfId="15" applyFont="1" applyBorder="1" applyAlignment="1">
      <alignment horizontal="left" vertical="center"/>
    </xf>
    <xf numFmtId="0" fontId="4" fillId="0" borderId="13" xfId="15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3" xfId="3" xr:uid="{00000000-0005-0000-0000-000002000000}"/>
    <cellStyle name="取引価格情報＿送信用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_センター情報１０月分" xfId="8" xr:uid="{00000000-0005-0000-0000-000008000000}"/>
    <cellStyle name="標準_業務月報　　　　　　　　　　目次" xfId="9" xr:uid="{00000000-0005-0000-0000-000009000000}"/>
    <cellStyle name="標準_業務月報　Ｐ　５４～　５９　和牛「３」　　　　近畿" xfId="10" xr:uid="{00000000-0005-0000-0000-00000A000000}"/>
    <cellStyle name="標準_業務月報　Ｐ　６８～　７３　乳牛「２・３」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85725</xdr:rowOff>
    </xdr:from>
    <xdr:to>
      <xdr:col>3</xdr:col>
      <xdr:colOff>428625</xdr:colOff>
      <xdr:row>4</xdr:row>
      <xdr:rowOff>95250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10C43370-8759-9CBC-AD73-D775C8E7925C}"/>
            </a:ext>
          </a:extLst>
        </xdr:cNvPr>
        <xdr:cNvSpPr>
          <a:spLocks noChangeArrowheads="1"/>
        </xdr:cNvSpPr>
      </xdr:nvSpPr>
      <xdr:spPr bwMode="auto">
        <a:xfrm>
          <a:off x="657225" y="390525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36" customWidth="1"/>
    <col min="2" max="2" width="8.75" style="136" customWidth="1"/>
    <col min="3" max="3" width="6.625" style="136" customWidth="1"/>
    <col min="4" max="4" width="7.125" style="136" customWidth="1"/>
    <col min="5" max="5" width="7.375" style="136" customWidth="1"/>
    <col min="6" max="6" width="5.5" style="136" customWidth="1"/>
    <col min="7" max="7" width="19.25" style="136" customWidth="1"/>
    <col min="8" max="8" width="9.625" style="136" customWidth="1"/>
    <col min="9" max="9" width="4.75" style="136" customWidth="1"/>
    <col min="10" max="16384" width="7.5" style="136"/>
  </cols>
  <sheetData>
    <row r="1" spans="2:9" x14ac:dyDescent="0.15">
      <c r="D1" s="137"/>
    </row>
    <row r="2" spans="2:9" x14ac:dyDescent="0.15">
      <c r="B2" s="137"/>
      <c r="C2" s="137"/>
      <c r="D2" s="137"/>
    </row>
    <row r="10" spans="2:9" ht="42" x14ac:dyDescent="0.4">
      <c r="G10" s="138" t="s">
        <v>179</v>
      </c>
      <c r="H10" s="138"/>
    </row>
    <row r="11" spans="2:9" ht="30" customHeight="1" x14ac:dyDescent="0.4">
      <c r="G11" s="139"/>
      <c r="H11" s="139"/>
    </row>
    <row r="12" spans="2:9" ht="42" x14ac:dyDescent="0.4">
      <c r="G12" s="140" t="s">
        <v>180</v>
      </c>
      <c r="H12" s="140"/>
    </row>
    <row r="13" spans="2:9" ht="42" x14ac:dyDescent="0.4">
      <c r="G13" s="140"/>
      <c r="H13" s="140"/>
    </row>
    <row r="14" spans="2:9" ht="18" customHeight="1" x14ac:dyDescent="0.4">
      <c r="G14" s="140"/>
      <c r="H14" s="140"/>
    </row>
    <row r="15" spans="2:9" ht="18" customHeight="1" x14ac:dyDescent="0.4">
      <c r="G15" s="140"/>
      <c r="H15" s="140"/>
    </row>
    <row r="16" spans="2:9" ht="17.25" x14ac:dyDescent="0.2">
      <c r="I16" s="141" t="s">
        <v>181</v>
      </c>
    </row>
    <row r="17" spans="7:10" ht="17.25" x14ac:dyDescent="0.2">
      <c r="I17" s="141"/>
    </row>
    <row r="18" spans="7:10" ht="17.25" x14ac:dyDescent="0.2">
      <c r="H18" s="596" t="s">
        <v>182</v>
      </c>
      <c r="I18" s="597"/>
      <c r="J18" s="597"/>
    </row>
    <row r="20" spans="7:10" ht="18" customHeight="1" x14ac:dyDescent="0.15"/>
    <row r="21" spans="7:10" ht="18" customHeight="1" x14ac:dyDescent="0.15"/>
    <row r="22" spans="7:10" ht="21" x14ac:dyDescent="0.2">
      <c r="I22" s="142" t="s">
        <v>183</v>
      </c>
    </row>
    <row r="23" spans="7:10" x14ac:dyDescent="0.15">
      <c r="I23" s="143"/>
    </row>
    <row r="24" spans="7:10" ht="29.25" customHeight="1" x14ac:dyDescent="0.3">
      <c r="I24" s="144" t="s">
        <v>184</v>
      </c>
    </row>
    <row r="25" spans="7:10" x14ac:dyDescent="0.15">
      <c r="I25" s="143"/>
    </row>
    <row r="26" spans="7:10" ht="21" customHeight="1" x14ac:dyDescent="0.15">
      <c r="G26" s="145"/>
      <c r="I26" s="146" t="s">
        <v>185</v>
      </c>
    </row>
  </sheetData>
  <mergeCells count="1">
    <mergeCell ref="H18:J18"/>
  </mergeCells>
  <phoneticPr fontId="7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4"/>
  <sheetViews>
    <sheetView zoomScale="75" workbookViewId="0"/>
  </sheetViews>
  <sheetFormatPr defaultColWidth="6.5" defaultRowHeight="12" x14ac:dyDescent="0.15"/>
  <cols>
    <col min="1" max="1" width="6.5" style="148" customWidth="1"/>
    <col min="2" max="6" width="6.5" style="148"/>
    <col min="7" max="8" width="6.5" style="148" customWidth="1"/>
    <col min="9" max="9" width="3.375" style="148" customWidth="1"/>
    <col min="10" max="10" width="6.5" style="148" customWidth="1"/>
    <col min="11" max="11" width="4.625" style="148" customWidth="1"/>
    <col min="12" max="20" width="6.5" style="148" customWidth="1"/>
    <col min="21" max="21" width="4.625" style="148" customWidth="1"/>
    <col min="22" max="16384" width="6.5" style="148"/>
  </cols>
  <sheetData>
    <row r="2" spans="2:22" ht="16.5" customHeight="1" x14ac:dyDescent="0.15">
      <c r="B2" s="147" t="s">
        <v>186</v>
      </c>
      <c r="C2" s="147"/>
      <c r="D2" s="147"/>
      <c r="E2" s="147"/>
    </row>
    <row r="3" spans="2:22" ht="16.5" customHeight="1" x14ac:dyDescent="0.15">
      <c r="B3" s="147"/>
      <c r="C3" s="147"/>
      <c r="D3" s="147"/>
      <c r="E3" s="147"/>
      <c r="K3" s="148" t="s">
        <v>187</v>
      </c>
      <c r="L3" s="147"/>
      <c r="M3" s="147"/>
      <c r="N3" s="147"/>
      <c r="O3" s="147"/>
      <c r="P3" s="147"/>
      <c r="Q3" s="147"/>
      <c r="R3" s="147"/>
      <c r="S3" s="147"/>
      <c r="T3" s="147"/>
      <c r="U3" s="148" t="s">
        <v>187</v>
      </c>
      <c r="V3" s="147"/>
    </row>
    <row r="4" spans="2:22" ht="16.5" customHeight="1" x14ac:dyDescent="0.15">
      <c r="B4" s="147" t="s">
        <v>188</v>
      </c>
      <c r="C4" s="147"/>
      <c r="D4" s="147"/>
      <c r="E4" s="147"/>
      <c r="J4" s="148" t="s">
        <v>189</v>
      </c>
      <c r="K4" s="148">
        <v>3</v>
      </c>
      <c r="L4" s="147"/>
      <c r="M4" s="147" t="s">
        <v>190</v>
      </c>
      <c r="O4" s="147"/>
      <c r="P4" s="147"/>
      <c r="Q4" s="147"/>
      <c r="R4" s="147"/>
      <c r="S4" s="147"/>
      <c r="T4" s="147"/>
      <c r="V4" s="147"/>
    </row>
    <row r="5" spans="2:22" ht="16.5" customHeight="1" x14ac:dyDescent="0.15">
      <c r="B5" s="147"/>
      <c r="C5" s="147"/>
      <c r="D5" s="147"/>
      <c r="E5" s="147"/>
      <c r="L5" s="147"/>
      <c r="N5" s="147"/>
      <c r="O5" s="147"/>
      <c r="P5" s="147"/>
      <c r="Q5" s="147"/>
      <c r="R5" s="147"/>
      <c r="S5" s="147"/>
      <c r="T5" s="147"/>
      <c r="U5" s="147"/>
      <c r="V5" s="147"/>
    </row>
    <row r="6" spans="2:22" ht="16.5" customHeight="1" x14ac:dyDescent="0.15">
      <c r="B6" s="147" t="s">
        <v>191</v>
      </c>
      <c r="C6" s="147"/>
      <c r="D6" s="147"/>
      <c r="E6" s="147"/>
      <c r="N6" s="147" t="s">
        <v>192</v>
      </c>
      <c r="O6" s="147"/>
      <c r="P6" s="147"/>
      <c r="Q6" s="147"/>
      <c r="R6" s="147"/>
      <c r="S6" s="147"/>
      <c r="T6" s="147"/>
      <c r="V6" s="147"/>
    </row>
    <row r="7" spans="2:22" ht="16.5" customHeight="1" x14ac:dyDescent="0.15">
      <c r="B7" s="147"/>
      <c r="C7" s="147"/>
      <c r="D7" s="147"/>
      <c r="E7" s="147"/>
      <c r="N7" s="147" t="s">
        <v>193</v>
      </c>
      <c r="O7" s="147"/>
      <c r="P7" s="147"/>
      <c r="Q7" s="147"/>
      <c r="R7" s="147"/>
      <c r="S7" s="147"/>
      <c r="T7" s="148" t="s">
        <v>189</v>
      </c>
      <c r="U7" s="147">
        <v>48</v>
      </c>
      <c r="V7" s="147"/>
    </row>
    <row r="8" spans="2:22" ht="16.5" customHeight="1" x14ac:dyDescent="0.15">
      <c r="C8" s="147" t="s">
        <v>192</v>
      </c>
      <c r="D8" s="147"/>
      <c r="E8" s="147"/>
      <c r="N8" s="147" t="s">
        <v>194</v>
      </c>
      <c r="T8" s="148" t="s">
        <v>189</v>
      </c>
      <c r="U8" s="148">
        <v>51</v>
      </c>
      <c r="V8" s="147"/>
    </row>
    <row r="9" spans="2:22" ht="16.5" customHeight="1" x14ac:dyDescent="0.15">
      <c r="C9" s="147" t="s">
        <v>195</v>
      </c>
      <c r="D9" s="147"/>
      <c r="E9" s="147"/>
      <c r="J9" s="148" t="s">
        <v>189</v>
      </c>
      <c r="K9" s="148">
        <v>4</v>
      </c>
      <c r="N9" s="147" t="s">
        <v>196</v>
      </c>
      <c r="O9" s="147"/>
      <c r="P9" s="147"/>
      <c r="Q9" s="147"/>
      <c r="R9" s="147"/>
      <c r="S9" s="147"/>
      <c r="T9" s="148" t="s">
        <v>189</v>
      </c>
      <c r="U9" s="147">
        <v>53</v>
      </c>
      <c r="V9" s="147"/>
    </row>
    <row r="10" spans="2:22" ht="16.5" customHeight="1" x14ac:dyDescent="0.15">
      <c r="C10" s="147" t="s">
        <v>197</v>
      </c>
      <c r="D10" s="147"/>
      <c r="E10" s="147"/>
      <c r="J10" s="148" t="s">
        <v>189</v>
      </c>
      <c r="K10" s="148">
        <v>6</v>
      </c>
      <c r="N10" s="147" t="s">
        <v>198</v>
      </c>
      <c r="T10" s="148" t="s">
        <v>189</v>
      </c>
      <c r="U10" s="148">
        <v>55</v>
      </c>
      <c r="V10" s="147"/>
    </row>
    <row r="11" spans="2:22" ht="16.5" customHeight="1" x14ac:dyDescent="0.15">
      <c r="C11" s="147" t="s">
        <v>199</v>
      </c>
      <c r="D11" s="147"/>
      <c r="E11" s="147"/>
      <c r="J11" s="148" t="s">
        <v>189</v>
      </c>
      <c r="K11" s="148">
        <v>10</v>
      </c>
      <c r="N11" s="147" t="s">
        <v>200</v>
      </c>
      <c r="O11" s="147"/>
      <c r="P11" s="147"/>
      <c r="Q11" s="147"/>
      <c r="R11" s="147"/>
      <c r="S11" s="147"/>
      <c r="T11" s="148" t="s">
        <v>189</v>
      </c>
      <c r="U11" s="147">
        <v>56</v>
      </c>
      <c r="V11" s="147"/>
    </row>
    <row r="12" spans="2:22" ht="16.5" customHeight="1" x14ac:dyDescent="0.15">
      <c r="C12" s="147" t="s">
        <v>201</v>
      </c>
      <c r="D12" s="147"/>
      <c r="E12" s="147"/>
      <c r="J12" s="148" t="s">
        <v>189</v>
      </c>
      <c r="K12" s="148">
        <v>14</v>
      </c>
      <c r="N12" s="147"/>
      <c r="O12" s="147"/>
      <c r="P12" s="147"/>
      <c r="Q12" s="147"/>
      <c r="R12" s="147"/>
      <c r="S12" s="147"/>
      <c r="U12" s="147"/>
      <c r="V12" s="147"/>
    </row>
    <row r="13" spans="2:22" ht="16.5" customHeight="1" x14ac:dyDescent="0.15">
      <c r="C13" s="147" t="s">
        <v>202</v>
      </c>
      <c r="D13" s="147"/>
      <c r="E13" s="147"/>
      <c r="J13" s="148" t="s">
        <v>189</v>
      </c>
      <c r="K13" s="148">
        <v>18</v>
      </c>
      <c r="N13" s="148" t="s">
        <v>203</v>
      </c>
      <c r="V13" s="147"/>
    </row>
    <row r="14" spans="2:22" ht="16.5" customHeight="1" x14ac:dyDescent="0.15">
      <c r="C14" s="147" t="s">
        <v>204</v>
      </c>
      <c r="D14" s="147"/>
      <c r="E14" s="147"/>
      <c r="J14" s="148" t="s">
        <v>189</v>
      </c>
      <c r="K14" s="148">
        <v>19</v>
      </c>
      <c r="N14" s="147" t="s">
        <v>205</v>
      </c>
      <c r="O14" s="147"/>
      <c r="P14" s="147"/>
      <c r="Q14" s="147"/>
      <c r="R14" s="147"/>
      <c r="S14" s="147"/>
      <c r="T14" s="148" t="s">
        <v>189</v>
      </c>
      <c r="U14" s="147">
        <v>59</v>
      </c>
      <c r="V14" s="147"/>
    </row>
    <row r="15" spans="2:22" ht="16.5" customHeight="1" x14ac:dyDescent="0.15">
      <c r="C15" s="147"/>
      <c r="N15" s="147" t="s">
        <v>206</v>
      </c>
      <c r="O15" s="147"/>
      <c r="P15" s="147"/>
      <c r="Q15" s="147"/>
      <c r="R15" s="147"/>
      <c r="S15" s="147"/>
      <c r="T15" s="148" t="s">
        <v>189</v>
      </c>
      <c r="U15" s="147">
        <v>61</v>
      </c>
      <c r="V15" s="147"/>
    </row>
    <row r="16" spans="2:22" ht="16.5" customHeight="1" x14ac:dyDescent="0.15">
      <c r="C16" s="147" t="s">
        <v>203</v>
      </c>
      <c r="D16" s="147"/>
      <c r="E16" s="147"/>
      <c r="N16" s="147" t="s">
        <v>207</v>
      </c>
      <c r="O16" s="147"/>
      <c r="P16" s="147"/>
      <c r="Q16" s="147"/>
      <c r="R16" s="147"/>
      <c r="S16" s="147"/>
      <c r="T16" s="148" t="s">
        <v>189</v>
      </c>
      <c r="U16" s="147">
        <v>62</v>
      </c>
      <c r="V16" s="147"/>
    </row>
    <row r="17" spans="2:22" ht="16.5" customHeight="1" x14ac:dyDescent="0.15">
      <c r="C17" s="147" t="s">
        <v>205</v>
      </c>
      <c r="D17" s="147"/>
      <c r="E17" s="147"/>
      <c r="J17" s="148" t="s">
        <v>189</v>
      </c>
      <c r="K17" s="148">
        <v>21</v>
      </c>
      <c r="N17" s="147"/>
      <c r="O17" s="147"/>
      <c r="P17" s="147"/>
      <c r="Q17" s="147"/>
      <c r="R17" s="147"/>
      <c r="S17" s="147"/>
      <c r="U17" s="147"/>
      <c r="V17" s="147"/>
    </row>
    <row r="18" spans="2:22" ht="16.5" customHeight="1" x14ac:dyDescent="0.15">
      <c r="C18" s="147" t="s">
        <v>206</v>
      </c>
      <c r="D18" s="147"/>
      <c r="E18" s="147"/>
      <c r="J18" s="148" t="s">
        <v>189</v>
      </c>
      <c r="K18" s="148">
        <v>23</v>
      </c>
      <c r="R18" s="147"/>
      <c r="S18" s="147"/>
      <c r="T18" s="147"/>
      <c r="U18" s="147"/>
      <c r="V18" s="147"/>
    </row>
    <row r="19" spans="2:22" ht="16.5" customHeight="1" x14ac:dyDescent="0.15">
      <c r="C19" s="147" t="s">
        <v>207</v>
      </c>
      <c r="D19" s="147"/>
      <c r="E19" s="147"/>
      <c r="J19" s="148" t="s">
        <v>189</v>
      </c>
      <c r="K19" s="148">
        <v>24</v>
      </c>
      <c r="L19" s="147"/>
      <c r="M19" s="147" t="s">
        <v>208</v>
      </c>
      <c r="O19" s="147"/>
      <c r="P19" s="147"/>
      <c r="Q19" s="147"/>
      <c r="R19" s="147"/>
      <c r="S19" s="147"/>
      <c r="T19" s="147"/>
      <c r="V19" s="147"/>
    </row>
    <row r="20" spans="2:22" ht="16.5" customHeight="1" x14ac:dyDescent="0.15">
      <c r="C20" s="147"/>
      <c r="D20" s="147"/>
      <c r="E20" s="147"/>
      <c r="N20" s="147"/>
      <c r="O20" s="147"/>
      <c r="P20" s="147"/>
      <c r="Q20" s="147"/>
      <c r="R20" s="147"/>
      <c r="S20" s="147"/>
      <c r="T20" s="147"/>
      <c r="U20" s="147"/>
      <c r="V20" s="147"/>
    </row>
    <row r="21" spans="2:22" ht="16.5" customHeight="1" x14ac:dyDescent="0.15">
      <c r="C21" s="147"/>
      <c r="D21" s="147"/>
      <c r="E21" s="147"/>
      <c r="N21" s="147" t="s">
        <v>192</v>
      </c>
      <c r="O21" s="147"/>
      <c r="P21" s="147"/>
      <c r="Q21" s="147"/>
      <c r="R21" s="147"/>
      <c r="S21" s="147"/>
      <c r="T21" s="147"/>
      <c r="V21" s="147"/>
    </row>
    <row r="22" spans="2:22" ht="16.5" customHeight="1" x14ac:dyDescent="0.15">
      <c r="B22" s="148" t="s">
        <v>209</v>
      </c>
      <c r="C22" s="147"/>
      <c r="D22" s="147"/>
      <c r="E22" s="147"/>
      <c r="N22" s="147" t="s">
        <v>193</v>
      </c>
      <c r="O22" s="147"/>
      <c r="P22" s="147"/>
      <c r="Q22" s="147"/>
      <c r="R22" s="147"/>
      <c r="S22" s="147"/>
      <c r="T22" s="148" t="s">
        <v>189</v>
      </c>
      <c r="U22" s="147">
        <v>63</v>
      </c>
      <c r="V22" s="147"/>
    </row>
    <row r="23" spans="2:22" ht="16.5" customHeight="1" x14ac:dyDescent="0.15">
      <c r="C23" s="147"/>
      <c r="D23" s="147"/>
      <c r="E23" s="147"/>
      <c r="N23" s="147" t="s">
        <v>194</v>
      </c>
      <c r="T23" s="148" t="s">
        <v>189</v>
      </c>
      <c r="U23" s="148">
        <v>66</v>
      </c>
      <c r="V23" s="147"/>
    </row>
    <row r="24" spans="2:22" ht="16.5" customHeight="1" x14ac:dyDescent="0.15">
      <c r="B24" s="147"/>
      <c r="C24" s="148" t="s">
        <v>192</v>
      </c>
      <c r="D24" s="147"/>
      <c r="E24" s="147"/>
      <c r="N24" s="147" t="s">
        <v>210</v>
      </c>
      <c r="T24" s="148" t="s">
        <v>189</v>
      </c>
      <c r="U24" s="148">
        <v>69</v>
      </c>
      <c r="V24" s="147"/>
    </row>
    <row r="25" spans="2:22" ht="16.5" customHeight="1" x14ac:dyDescent="0.15">
      <c r="C25" s="147" t="s">
        <v>195</v>
      </c>
      <c r="D25" s="147"/>
      <c r="E25" s="147"/>
      <c r="J25" s="148" t="s">
        <v>189</v>
      </c>
      <c r="K25" s="148">
        <v>26</v>
      </c>
      <c r="N25" s="147" t="s">
        <v>211</v>
      </c>
      <c r="T25" s="148" t="s">
        <v>189</v>
      </c>
      <c r="U25" s="148">
        <v>72</v>
      </c>
      <c r="V25" s="147"/>
    </row>
    <row r="26" spans="2:22" ht="16.5" customHeight="1" x14ac:dyDescent="0.15">
      <c r="C26" s="147" t="s">
        <v>197</v>
      </c>
      <c r="D26" s="147"/>
      <c r="E26" s="147"/>
      <c r="J26" s="148" t="s">
        <v>189</v>
      </c>
      <c r="K26" s="148">
        <v>28</v>
      </c>
      <c r="N26" s="147"/>
      <c r="O26" s="147"/>
      <c r="P26" s="147"/>
      <c r="Q26" s="147"/>
      <c r="R26" s="147"/>
      <c r="S26" s="147"/>
      <c r="U26" s="147"/>
      <c r="V26" s="147"/>
    </row>
    <row r="27" spans="2:22" ht="16.5" customHeight="1" x14ac:dyDescent="0.15">
      <c r="C27" s="147" t="s">
        <v>199</v>
      </c>
      <c r="D27" s="147"/>
      <c r="E27" s="147"/>
      <c r="J27" s="148" t="s">
        <v>189</v>
      </c>
      <c r="K27" s="148">
        <v>32</v>
      </c>
      <c r="N27" s="148" t="s">
        <v>203</v>
      </c>
      <c r="V27" s="147"/>
    </row>
    <row r="28" spans="2:22" ht="16.5" customHeight="1" x14ac:dyDescent="0.15">
      <c r="C28" s="147" t="s">
        <v>201</v>
      </c>
      <c r="D28" s="147"/>
      <c r="E28" s="147"/>
      <c r="J28" s="148" t="s">
        <v>189</v>
      </c>
      <c r="K28" s="148">
        <v>36</v>
      </c>
      <c r="N28" s="147" t="s">
        <v>205</v>
      </c>
      <c r="O28" s="147"/>
      <c r="P28" s="147"/>
      <c r="Q28" s="147"/>
      <c r="R28" s="147"/>
      <c r="S28" s="147"/>
      <c r="T28" s="148" t="s">
        <v>189</v>
      </c>
      <c r="U28" s="147">
        <v>73</v>
      </c>
      <c r="V28" s="147"/>
    </row>
    <row r="29" spans="2:22" ht="16.5" customHeight="1" x14ac:dyDescent="0.15">
      <c r="C29" s="147" t="s">
        <v>202</v>
      </c>
      <c r="D29" s="147"/>
      <c r="E29" s="147"/>
      <c r="J29" s="148" t="s">
        <v>189</v>
      </c>
      <c r="K29" s="148">
        <v>40</v>
      </c>
      <c r="N29" s="147"/>
      <c r="O29" s="147"/>
      <c r="P29" s="147"/>
      <c r="Q29" s="147"/>
      <c r="R29" s="147"/>
      <c r="S29" s="147"/>
      <c r="U29" s="147"/>
    </row>
    <row r="30" spans="2:22" ht="16.5" customHeight="1" x14ac:dyDescent="0.15">
      <c r="C30" s="147" t="s">
        <v>204</v>
      </c>
      <c r="D30" s="147"/>
      <c r="E30" s="147"/>
      <c r="J30" s="148" t="s">
        <v>189</v>
      </c>
      <c r="K30" s="148">
        <v>41</v>
      </c>
      <c r="M30" s="148" t="s">
        <v>212</v>
      </c>
      <c r="N30" s="147"/>
      <c r="T30" s="148" t="s">
        <v>189</v>
      </c>
      <c r="U30" s="147">
        <v>75</v>
      </c>
      <c r="V30" s="147"/>
    </row>
    <row r="31" spans="2:22" ht="16.5" customHeight="1" x14ac:dyDescent="0.15">
      <c r="C31" s="147"/>
      <c r="D31" s="147"/>
      <c r="E31" s="147"/>
      <c r="O31" s="147"/>
      <c r="P31" s="147"/>
      <c r="Q31" s="147"/>
      <c r="R31" s="147"/>
      <c r="S31" s="147"/>
      <c r="T31" s="147"/>
      <c r="U31" s="147"/>
      <c r="V31" s="147"/>
    </row>
    <row r="32" spans="2:22" ht="16.5" customHeight="1" x14ac:dyDescent="0.15">
      <c r="C32" s="147" t="s">
        <v>203</v>
      </c>
      <c r="D32" s="147"/>
      <c r="E32" s="147"/>
      <c r="N32" s="147"/>
      <c r="O32" s="147"/>
      <c r="P32" s="147"/>
      <c r="Q32" s="147"/>
      <c r="R32" s="147"/>
      <c r="S32" s="147"/>
      <c r="T32" s="147"/>
      <c r="U32" s="147"/>
      <c r="V32" s="147"/>
    </row>
    <row r="33" spans="3:22" ht="16.5" customHeight="1" x14ac:dyDescent="0.15">
      <c r="C33" s="147" t="s">
        <v>205</v>
      </c>
      <c r="D33" s="147"/>
      <c r="E33" s="147"/>
      <c r="J33" s="148" t="s">
        <v>189</v>
      </c>
      <c r="K33" s="148">
        <v>43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</row>
    <row r="34" spans="3:22" ht="16.5" customHeight="1" x14ac:dyDescent="0.15">
      <c r="C34" s="147" t="s">
        <v>206</v>
      </c>
      <c r="D34" s="147"/>
      <c r="E34" s="147"/>
      <c r="J34" s="148" t="s">
        <v>189</v>
      </c>
      <c r="K34" s="148">
        <v>45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</row>
    <row r="35" spans="3:22" ht="16.5" customHeight="1" x14ac:dyDescent="0.15">
      <c r="C35" s="147" t="s">
        <v>207</v>
      </c>
      <c r="D35" s="147"/>
      <c r="E35" s="147"/>
      <c r="J35" s="148" t="s">
        <v>189</v>
      </c>
      <c r="K35" s="148">
        <v>46</v>
      </c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</row>
    <row r="36" spans="3:22" ht="16.5" customHeight="1" x14ac:dyDescent="0.15">
      <c r="C36" s="147"/>
      <c r="D36" s="147"/>
      <c r="E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</row>
    <row r="37" spans="3:22" ht="16.5" customHeight="1" x14ac:dyDescent="0.15">
      <c r="C37" s="147"/>
      <c r="D37" s="147"/>
      <c r="E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</row>
    <row r="38" spans="3:22" ht="12.75" customHeight="1" x14ac:dyDescent="0.15">
      <c r="C38" s="147"/>
      <c r="D38" s="147"/>
      <c r="E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</row>
    <row r="39" spans="3:22" ht="12.75" customHeight="1" x14ac:dyDescent="0.15"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</row>
    <row r="40" spans="3:22" ht="12.75" customHeight="1" x14ac:dyDescent="0.15"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</row>
    <row r="41" spans="3:22" ht="12.75" customHeight="1" x14ac:dyDescent="0.15"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</row>
    <row r="42" spans="3:22" ht="12.75" customHeight="1" x14ac:dyDescent="0.15"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</row>
    <row r="43" spans="3:22" ht="12.75" customHeight="1" x14ac:dyDescent="0.15"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</row>
    <row r="44" spans="3:22" ht="12.75" customHeight="1" x14ac:dyDescent="0.15"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</row>
    <row r="45" spans="3:22" ht="12.75" customHeight="1" x14ac:dyDescent="0.15"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</row>
    <row r="46" spans="3:22" ht="12.75" customHeight="1" x14ac:dyDescent="0.15"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</row>
    <row r="47" spans="3:22" ht="12.75" customHeight="1" x14ac:dyDescent="0.15"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</row>
    <row r="48" spans="3:22" ht="12.75" customHeight="1" x14ac:dyDescent="0.15"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</row>
    <row r="49" spans="8:22" ht="12.75" customHeight="1" x14ac:dyDescent="0.15"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</row>
    <row r="50" spans="8:22" ht="12.75" customHeight="1" x14ac:dyDescent="0.15"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</row>
    <row r="51" spans="8:22" ht="12.75" customHeight="1" x14ac:dyDescent="0.15"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</row>
    <row r="52" spans="8:22" x14ac:dyDescent="0.15"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</row>
    <row r="53" spans="8:22" x14ac:dyDescent="0.15"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</row>
    <row r="54" spans="8:22" x14ac:dyDescent="0.15">
      <c r="H54" s="147"/>
      <c r="I54" s="147"/>
      <c r="J54" s="147"/>
      <c r="K54" s="147"/>
      <c r="L54" s="147"/>
      <c r="M54" s="147"/>
      <c r="V54" s="147"/>
    </row>
  </sheetData>
  <phoneticPr fontId="7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B39"/>
  <sheetViews>
    <sheetView zoomScale="75" workbookViewId="0"/>
  </sheetViews>
  <sheetFormatPr defaultColWidth="7.5" defaultRowHeight="12" x14ac:dyDescent="0.15"/>
  <cols>
    <col min="1" max="1" width="9.75" style="150" customWidth="1"/>
    <col min="2" max="12" width="7.5" style="150"/>
    <col min="13" max="13" width="7.375" style="150" customWidth="1"/>
    <col min="14" max="16384" width="7.5" style="150"/>
  </cols>
  <sheetData>
    <row r="5" spans="2:2" ht="21" x14ac:dyDescent="0.2">
      <c r="B5" s="149" t="s">
        <v>213</v>
      </c>
    </row>
    <row r="9" spans="2:2" x14ac:dyDescent="0.15">
      <c r="B9" s="151" t="s">
        <v>214</v>
      </c>
    </row>
    <row r="10" spans="2:2" x14ac:dyDescent="0.15">
      <c r="B10" s="151"/>
    </row>
    <row r="11" spans="2:2" x14ac:dyDescent="0.15">
      <c r="B11" s="151" t="s">
        <v>215</v>
      </c>
    </row>
    <row r="12" spans="2:2" x14ac:dyDescent="0.15">
      <c r="B12" s="151"/>
    </row>
    <row r="13" spans="2:2" x14ac:dyDescent="0.15">
      <c r="B13" s="152"/>
    </row>
    <row r="14" spans="2:2" x14ac:dyDescent="0.15">
      <c r="B14" s="151"/>
    </row>
    <row r="15" spans="2:2" x14ac:dyDescent="0.15">
      <c r="B15" s="152"/>
    </row>
    <row r="16" spans="2:2" x14ac:dyDescent="0.15">
      <c r="B16" s="151"/>
    </row>
    <row r="17" spans="2:2" x14ac:dyDescent="0.15">
      <c r="B17" s="152"/>
    </row>
    <row r="18" spans="2:2" x14ac:dyDescent="0.15">
      <c r="B18" s="151"/>
    </row>
    <row r="19" spans="2:2" x14ac:dyDescent="0.15">
      <c r="B19" s="152"/>
    </row>
    <row r="20" spans="2:2" x14ac:dyDescent="0.15">
      <c r="B20" s="151"/>
    </row>
    <row r="21" spans="2:2" x14ac:dyDescent="0.15">
      <c r="B21" s="152"/>
    </row>
    <row r="22" spans="2:2" x14ac:dyDescent="0.15">
      <c r="B22" s="151"/>
    </row>
    <row r="23" spans="2:2" x14ac:dyDescent="0.15">
      <c r="B23" s="151"/>
    </row>
    <row r="39" spans="2:2" x14ac:dyDescent="0.15">
      <c r="B39" s="150" t="s">
        <v>216</v>
      </c>
    </row>
  </sheetData>
  <phoneticPr fontId="7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2"/>
  <sheetViews>
    <sheetView workbookViewId="0"/>
  </sheetViews>
  <sheetFormatPr defaultRowHeight="13.5" x14ac:dyDescent="0.15"/>
  <cols>
    <col min="1" max="1" width="4.375" style="170" customWidth="1"/>
    <col min="2" max="2" width="3.125" style="170" customWidth="1"/>
    <col min="3" max="3" width="2.625" style="170" customWidth="1"/>
    <col min="4" max="4" width="8.75" style="170" customWidth="1"/>
    <col min="5" max="10" width="9.375" style="170" customWidth="1"/>
    <col min="11" max="11" width="10.625" style="170" customWidth="1"/>
    <col min="12" max="12" width="8.75" style="170" customWidth="1"/>
    <col min="13" max="13" width="10.625" style="170" customWidth="1"/>
    <col min="14" max="14" width="9.375" style="170" customWidth="1"/>
    <col min="15" max="15" width="10.625" style="170" customWidth="1"/>
    <col min="16" max="16" width="11.375" style="170" customWidth="1"/>
    <col min="17" max="16384" width="9" style="170"/>
  </cols>
  <sheetData>
    <row r="1" spans="1:33" s="154" customFormat="1" ht="19.5" customHeight="1" x14ac:dyDescent="0.15">
      <c r="A1" s="153" t="s">
        <v>217</v>
      </c>
      <c r="C1" s="155" t="s">
        <v>218</v>
      </c>
    </row>
    <row r="2" spans="1:33" s="161" customFormat="1" ht="15" customHeight="1" x14ac:dyDescent="0.15">
      <c r="A2" s="156"/>
      <c r="B2" s="156"/>
      <c r="C2" s="157" t="s">
        <v>219</v>
      </c>
      <c r="D2" s="158" t="s">
        <v>220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60"/>
    </row>
    <row r="3" spans="1:33" s="162" customFormat="1" x14ac:dyDescent="0.25">
      <c r="O3" s="163"/>
      <c r="P3" s="164" t="s">
        <v>221</v>
      </c>
    </row>
    <row r="4" spans="1:33" ht="18.75" customHeight="1" x14ac:dyDescent="0.15">
      <c r="A4" s="165"/>
      <c r="B4" s="166"/>
      <c r="C4" s="167"/>
      <c r="D4" s="598" t="s">
        <v>222</v>
      </c>
      <c r="E4" s="599"/>
      <c r="F4" s="599"/>
      <c r="G4" s="599"/>
      <c r="H4" s="600"/>
      <c r="I4" s="168"/>
      <c r="J4" s="168"/>
      <c r="K4" s="598" t="s">
        <v>223</v>
      </c>
      <c r="L4" s="599"/>
      <c r="M4" s="600"/>
      <c r="N4" s="168"/>
      <c r="O4" s="168"/>
      <c r="P4" s="168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</row>
    <row r="5" spans="1:33" ht="18.75" customHeight="1" x14ac:dyDescent="0.15">
      <c r="A5" s="171"/>
      <c r="B5" s="172"/>
      <c r="C5" s="173"/>
      <c r="D5" s="601" t="s">
        <v>224</v>
      </c>
      <c r="E5" s="602"/>
      <c r="F5" s="174" t="s">
        <v>225</v>
      </c>
      <c r="G5" s="175" t="s">
        <v>226</v>
      </c>
      <c r="H5" s="603" t="s">
        <v>227</v>
      </c>
      <c r="I5" s="176" t="s">
        <v>228</v>
      </c>
      <c r="J5" s="176" t="s">
        <v>229</v>
      </c>
      <c r="K5" s="174" t="s">
        <v>230</v>
      </c>
      <c r="L5" s="174" t="s">
        <v>231</v>
      </c>
      <c r="M5" s="603" t="s">
        <v>227</v>
      </c>
      <c r="N5" s="176" t="s">
        <v>232</v>
      </c>
      <c r="O5" s="176" t="s">
        <v>233</v>
      </c>
      <c r="P5" s="176" t="s">
        <v>234</v>
      </c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</row>
    <row r="6" spans="1:33" ht="18.75" customHeight="1" x14ac:dyDescent="0.15">
      <c r="A6" s="177"/>
      <c r="B6" s="178"/>
      <c r="C6" s="179"/>
      <c r="D6" s="180" t="s">
        <v>235</v>
      </c>
      <c r="E6" s="181" t="s">
        <v>236</v>
      </c>
      <c r="F6" s="182" t="s">
        <v>237</v>
      </c>
      <c r="G6" s="183" t="s">
        <v>236</v>
      </c>
      <c r="H6" s="604"/>
      <c r="I6" s="184"/>
      <c r="J6" s="184"/>
      <c r="K6" s="182" t="s">
        <v>238</v>
      </c>
      <c r="L6" s="182" t="s">
        <v>239</v>
      </c>
      <c r="M6" s="604"/>
      <c r="N6" s="184"/>
      <c r="O6" s="184"/>
      <c r="P6" s="184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</row>
    <row r="7" spans="1:33" ht="16.5" customHeight="1" x14ac:dyDescent="0.15">
      <c r="A7" s="185" t="s">
        <v>72</v>
      </c>
      <c r="B7" s="186">
        <v>18</v>
      </c>
      <c r="C7" s="187" t="s">
        <v>105</v>
      </c>
      <c r="D7" s="188">
        <v>3413318</v>
      </c>
      <c r="E7" s="189">
        <v>14781567</v>
      </c>
      <c r="F7" s="190">
        <v>7081681</v>
      </c>
      <c r="G7" s="191">
        <v>6720628</v>
      </c>
      <c r="H7" s="190">
        <v>31997194</v>
      </c>
      <c r="I7" s="190">
        <v>12697564</v>
      </c>
      <c r="J7" s="190">
        <v>44694758</v>
      </c>
      <c r="K7" s="190">
        <v>121224192</v>
      </c>
      <c r="L7" s="190">
        <v>5423782</v>
      </c>
      <c r="M7" s="190">
        <v>126647974</v>
      </c>
      <c r="N7" s="190">
        <v>22642839</v>
      </c>
      <c r="O7" s="190">
        <v>149290813</v>
      </c>
      <c r="P7" s="190">
        <v>193985571</v>
      </c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</row>
    <row r="8" spans="1:33" ht="16.5" customHeight="1" x14ac:dyDescent="0.15">
      <c r="A8" s="192" t="s">
        <v>240</v>
      </c>
      <c r="B8" s="193">
        <v>19</v>
      </c>
      <c r="C8" s="194" t="s">
        <v>240</v>
      </c>
      <c r="D8" s="195">
        <v>3757258</v>
      </c>
      <c r="E8" s="196">
        <v>15728319.4</v>
      </c>
      <c r="F8" s="197">
        <v>17820717.699999999</v>
      </c>
      <c r="G8" s="198">
        <v>10177782.4</v>
      </c>
      <c r="H8" s="197">
        <v>47484077.499999993</v>
      </c>
      <c r="I8" s="197">
        <v>9410817</v>
      </c>
      <c r="J8" s="197">
        <v>56894894.499999993</v>
      </c>
      <c r="K8" s="197">
        <v>131629043</v>
      </c>
      <c r="L8" s="197">
        <v>6175672.5</v>
      </c>
      <c r="M8" s="197">
        <v>137804715.5</v>
      </c>
      <c r="N8" s="197">
        <v>24306310</v>
      </c>
      <c r="O8" s="197">
        <v>162111025.5</v>
      </c>
      <c r="P8" s="197">
        <v>219005920</v>
      </c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</row>
    <row r="9" spans="1:33" ht="16.5" customHeight="1" x14ac:dyDescent="0.15">
      <c r="A9" s="192" t="s">
        <v>240</v>
      </c>
      <c r="B9" s="193">
        <v>20</v>
      </c>
      <c r="C9" s="194" t="s">
        <v>240</v>
      </c>
      <c r="D9" s="195">
        <v>4040032.56</v>
      </c>
      <c r="E9" s="196">
        <v>15980228</v>
      </c>
      <c r="F9" s="197">
        <v>19874418.799999997</v>
      </c>
      <c r="G9" s="198">
        <v>11367002.800000001</v>
      </c>
      <c r="H9" s="197">
        <v>51261682.159999996</v>
      </c>
      <c r="I9" s="197">
        <v>15758808.300000001</v>
      </c>
      <c r="J9" s="197">
        <v>67020490.459999993</v>
      </c>
      <c r="K9" s="197">
        <v>131796039</v>
      </c>
      <c r="L9" s="197">
        <v>6543500.9000000004</v>
      </c>
      <c r="M9" s="197">
        <v>138339539.90000001</v>
      </c>
      <c r="N9" s="197">
        <v>27729821</v>
      </c>
      <c r="O9" s="197">
        <v>166069360.90000001</v>
      </c>
      <c r="P9" s="197">
        <v>233089851.36000001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</row>
    <row r="10" spans="1:33" ht="16.5" customHeight="1" x14ac:dyDescent="0.15">
      <c r="A10" s="199" t="s">
        <v>240</v>
      </c>
      <c r="B10" s="200">
        <v>21</v>
      </c>
      <c r="C10" s="201" t="s">
        <v>240</v>
      </c>
      <c r="D10" s="202">
        <v>4308030.8000000007</v>
      </c>
      <c r="E10" s="203">
        <v>20658313.399999999</v>
      </c>
      <c r="F10" s="204">
        <v>22251253.899999999</v>
      </c>
      <c r="G10" s="205">
        <v>14877455.9</v>
      </c>
      <c r="H10" s="204">
        <v>62095053.999999993</v>
      </c>
      <c r="I10" s="204">
        <v>14761710</v>
      </c>
      <c r="J10" s="204">
        <v>76856764</v>
      </c>
      <c r="K10" s="204">
        <v>180254578</v>
      </c>
      <c r="L10" s="204">
        <v>8026509.6000000006</v>
      </c>
      <c r="M10" s="204">
        <v>188281087.59999999</v>
      </c>
      <c r="N10" s="204">
        <v>26270352</v>
      </c>
      <c r="O10" s="204">
        <v>214551439.59999999</v>
      </c>
      <c r="P10" s="204">
        <v>291408203.60000002</v>
      </c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</row>
    <row r="11" spans="1:33" ht="16.5" customHeight="1" x14ac:dyDescent="0.15">
      <c r="A11" s="192" t="s">
        <v>241</v>
      </c>
      <c r="B11" s="193">
        <v>4</v>
      </c>
      <c r="C11" s="206" t="s">
        <v>242</v>
      </c>
      <c r="D11" s="195">
        <v>340779.69999999995</v>
      </c>
      <c r="E11" s="196">
        <v>1575348.4</v>
      </c>
      <c r="F11" s="197">
        <v>1725298.4</v>
      </c>
      <c r="G11" s="198">
        <v>1121733.7</v>
      </c>
      <c r="H11" s="197">
        <v>4763160.2</v>
      </c>
      <c r="I11" s="197">
        <v>1543458</v>
      </c>
      <c r="J11" s="197">
        <v>6306618.2000000002</v>
      </c>
      <c r="K11" s="197">
        <v>14390222</v>
      </c>
      <c r="L11" s="197">
        <v>737263.60000000009</v>
      </c>
      <c r="M11" s="197">
        <v>15127485.6</v>
      </c>
      <c r="N11" s="197">
        <v>2407433</v>
      </c>
      <c r="O11" s="197">
        <v>17534918.600000001</v>
      </c>
      <c r="P11" s="197">
        <v>23841536.800000001</v>
      </c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</row>
    <row r="12" spans="1:33" ht="16.5" customHeight="1" x14ac:dyDescent="0.15">
      <c r="A12" s="192" t="s">
        <v>240</v>
      </c>
      <c r="B12" s="193">
        <v>5</v>
      </c>
      <c r="C12" s="194" t="s">
        <v>240</v>
      </c>
      <c r="D12" s="195">
        <v>305392.80000000005</v>
      </c>
      <c r="E12" s="196">
        <v>1867945.7</v>
      </c>
      <c r="F12" s="197">
        <v>1811562.1</v>
      </c>
      <c r="G12" s="198">
        <v>1152524.8999999999</v>
      </c>
      <c r="H12" s="197">
        <v>5137425.5</v>
      </c>
      <c r="I12" s="197">
        <v>1335252</v>
      </c>
      <c r="J12" s="197">
        <v>6472677.5</v>
      </c>
      <c r="K12" s="197">
        <v>13980359</v>
      </c>
      <c r="L12" s="197">
        <v>594339.39999999991</v>
      </c>
      <c r="M12" s="197">
        <v>14574698.4</v>
      </c>
      <c r="N12" s="197">
        <v>2080135</v>
      </c>
      <c r="O12" s="197">
        <v>16654833.4</v>
      </c>
      <c r="P12" s="197">
        <v>23127510.899999999</v>
      </c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</row>
    <row r="13" spans="1:33" ht="16.5" customHeight="1" x14ac:dyDescent="0.15">
      <c r="A13" s="192" t="s">
        <v>240</v>
      </c>
      <c r="B13" s="193">
        <v>6</v>
      </c>
      <c r="C13" s="194" t="s">
        <v>240</v>
      </c>
      <c r="D13" s="195">
        <v>326950.69999999995</v>
      </c>
      <c r="E13" s="196">
        <v>1389659.9</v>
      </c>
      <c r="F13" s="197">
        <v>1984794.6</v>
      </c>
      <c r="G13" s="198">
        <v>1356261.2</v>
      </c>
      <c r="H13" s="197">
        <v>5057666.4000000004</v>
      </c>
      <c r="I13" s="197">
        <v>1521137</v>
      </c>
      <c r="J13" s="197">
        <v>6578803.4000000004</v>
      </c>
      <c r="K13" s="197">
        <v>15095987</v>
      </c>
      <c r="L13" s="197">
        <v>736499.7</v>
      </c>
      <c r="M13" s="197">
        <v>15832486.699999999</v>
      </c>
      <c r="N13" s="197">
        <v>2333173</v>
      </c>
      <c r="O13" s="197">
        <v>18165659.699999999</v>
      </c>
      <c r="P13" s="197">
        <v>24744463.100000001</v>
      </c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</row>
    <row r="14" spans="1:33" ht="16.5" customHeight="1" x14ac:dyDescent="0.15">
      <c r="A14" s="192" t="s">
        <v>240</v>
      </c>
      <c r="B14" s="193">
        <v>7</v>
      </c>
      <c r="C14" s="194" t="s">
        <v>240</v>
      </c>
      <c r="D14" s="195">
        <v>363367.99999999994</v>
      </c>
      <c r="E14" s="196">
        <v>1875593.7</v>
      </c>
      <c r="F14" s="197">
        <v>1742058</v>
      </c>
      <c r="G14" s="198">
        <v>1087375.6000000001</v>
      </c>
      <c r="H14" s="197">
        <v>5068395.3</v>
      </c>
      <c r="I14" s="197">
        <v>1326192</v>
      </c>
      <c r="J14" s="197">
        <v>6394587.2999999998</v>
      </c>
      <c r="K14" s="197">
        <v>14393415</v>
      </c>
      <c r="L14" s="197">
        <v>698034.50000000023</v>
      </c>
      <c r="M14" s="197">
        <v>15091449.5</v>
      </c>
      <c r="N14" s="197">
        <v>2262354</v>
      </c>
      <c r="O14" s="197">
        <v>17353803.5</v>
      </c>
      <c r="P14" s="197">
        <v>23748390.800000001</v>
      </c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</row>
    <row r="15" spans="1:33" ht="16.5" customHeight="1" x14ac:dyDescent="0.15">
      <c r="A15" s="192" t="s">
        <v>240</v>
      </c>
      <c r="B15" s="193">
        <v>8</v>
      </c>
      <c r="C15" s="194" t="s">
        <v>240</v>
      </c>
      <c r="D15" s="195">
        <v>347017.6</v>
      </c>
      <c r="E15" s="196">
        <v>1520394.6</v>
      </c>
      <c r="F15" s="197">
        <v>1645329</v>
      </c>
      <c r="G15" s="198">
        <v>1376917</v>
      </c>
      <c r="H15" s="197">
        <v>4889658.2</v>
      </c>
      <c r="I15" s="197">
        <v>1040038</v>
      </c>
      <c r="J15" s="197">
        <v>5929696.2000000002</v>
      </c>
      <c r="K15" s="197">
        <v>13409803</v>
      </c>
      <c r="L15" s="197">
        <v>531256.70000000019</v>
      </c>
      <c r="M15" s="197">
        <v>13941059.699999999</v>
      </c>
      <c r="N15" s="197">
        <v>2115542</v>
      </c>
      <c r="O15" s="197">
        <v>16056601.699999999</v>
      </c>
      <c r="P15" s="197">
        <v>21986297.899999999</v>
      </c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</row>
    <row r="16" spans="1:33" ht="16.5" customHeight="1" x14ac:dyDescent="0.15">
      <c r="A16" s="192" t="s">
        <v>240</v>
      </c>
      <c r="B16" s="193">
        <v>9</v>
      </c>
      <c r="C16" s="194" t="s">
        <v>240</v>
      </c>
      <c r="D16" s="195">
        <v>354193.49999999988</v>
      </c>
      <c r="E16" s="196">
        <v>1859293.8</v>
      </c>
      <c r="F16" s="197">
        <v>1919864.7</v>
      </c>
      <c r="G16" s="198">
        <v>1160676.5</v>
      </c>
      <c r="H16" s="197">
        <v>5294028.5</v>
      </c>
      <c r="I16" s="197">
        <v>986167</v>
      </c>
      <c r="J16" s="197">
        <v>6280195.5</v>
      </c>
      <c r="K16" s="197">
        <v>15937955</v>
      </c>
      <c r="L16" s="197">
        <v>715503.79999999981</v>
      </c>
      <c r="M16" s="197">
        <v>16653458.800000001</v>
      </c>
      <c r="N16" s="197">
        <v>2142107</v>
      </c>
      <c r="O16" s="197">
        <v>18795565.800000001</v>
      </c>
      <c r="P16" s="197">
        <v>25075761.300000001</v>
      </c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</row>
    <row r="17" spans="1:33" ht="16.5" customHeight="1" x14ac:dyDescent="0.15">
      <c r="A17" s="192" t="s">
        <v>240</v>
      </c>
      <c r="B17" s="193">
        <v>10</v>
      </c>
      <c r="C17" s="194" t="s">
        <v>240</v>
      </c>
      <c r="D17" s="195">
        <v>333758.40000000008</v>
      </c>
      <c r="E17" s="196">
        <v>1134775.3999999999</v>
      </c>
      <c r="F17" s="197">
        <v>1831628.7</v>
      </c>
      <c r="G17" s="198">
        <v>1125613.5</v>
      </c>
      <c r="H17" s="197">
        <v>4425776</v>
      </c>
      <c r="I17" s="197">
        <v>1048968</v>
      </c>
      <c r="J17" s="197">
        <v>5474744</v>
      </c>
      <c r="K17" s="197">
        <v>15689988</v>
      </c>
      <c r="L17" s="197">
        <v>662372.30000000005</v>
      </c>
      <c r="M17" s="197">
        <v>16352360.300000001</v>
      </c>
      <c r="N17" s="197">
        <v>1832188</v>
      </c>
      <c r="O17" s="197">
        <v>18184548.300000001</v>
      </c>
      <c r="P17" s="197">
        <v>23659292.300000001</v>
      </c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</row>
    <row r="18" spans="1:33" ht="16.5" customHeight="1" x14ac:dyDescent="0.15">
      <c r="A18" s="192" t="s">
        <v>240</v>
      </c>
      <c r="B18" s="193">
        <v>11</v>
      </c>
      <c r="C18" s="194" t="s">
        <v>240</v>
      </c>
      <c r="D18" s="195">
        <v>383057.90000000008</v>
      </c>
      <c r="E18" s="196">
        <v>1974278.9</v>
      </c>
      <c r="F18" s="197">
        <v>1753489.9</v>
      </c>
      <c r="G18" s="198">
        <v>1519199.7999999998</v>
      </c>
      <c r="H18" s="197">
        <v>5630026.5</v>
      </c>
      <c r="I18" s="197">
        <v>985718</v>
      </c>
      <c r="J18" s="197">
        <v>6615744.5</v>
      </c>
      <c r="K18" s="197">
        <v>18404337</v>
      </c>
      <c r="L18" s="197">
        <v>742122.1</v>
      </c>
      <c r="M18" s="197">
        <v>19146459.100000001</v>
      </c>
      <c r="N18" s="197">
        <v>2073864</v>
      </c>
      <c r="O18" s="197">
        <v>21220323.100000001</v>
      </c>
      <c r="P18" s="197">
        <v>27836067.600000001</v>
      </c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</row>
    <row r="19" spans="1:33" ht="16.5" customHeight="1" x14ac:dyDescent="0.15">
      <c r="A19" s="207" t="s">
        <v>240</v>
      </c>
      <c r="B19" s="208">
        <v>12</v>
      </c>
      <c r="C19" s="209" t="s">
        <v>240</v>
      </c>
      <c r="D19" s="210">
        <v>583514.20000000007</v>
      </c>
      <c r="E19" s="211">
        <v>2435924.1</v>
      </c>
      <c r="F19" s="212">
        <v>2123500.4</v>
      </c>
      <c r="G19" s="213">
        <v>1490633.9</v>
      </c>
      <c r="H19" s="212">
        <v>6633572.5999999996</v>
      </c>
      <c r="I19" s="212">
        <v>1063602</v>
      </c>
      <c r="J19" s="212">
        <v>7697174.5999999996</v>
      </c>
      <c r="K19" s="212">
        <v>16185885</v>
      </c>
      <c r="L19" s="212">
        <v>737865.7</v>
      </c>
      <c r="M19" s="212">
        <v>16923750.699999999</v>
      </c>
      <c r="N19" s="212">
        <v>2184508</v>
      </c>
      <c r="O19" s="212">
        <v>19108258.699999999</v>
      </c>
      <c r="P19" s="212">
        <v>26805433.299999997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</row>
    <row r="20" spans="1:33" ht="16.5" customHeight="1" x14ac:dyDescent="0.15">
      <c r="A20" s="214" t="s">
        <v>101</v>
      </c>
      <c r="B20" s="215">
        <v>1</v>
      </c>
      <c r="C20" s="216" t="s">
        <v>54</v>
      </c>
      <c r="D20" s="217">
        <v>392744.79999999993</v>
      </c>
      <c r="E20" s="218">
        <v>1848124.6</v>
      </c>
      <c r="F20" s="219">
        <v>1521236.3</v>
      </c>
      <c r="G20" s="220">
        <v>1247680.1000000001</v>
      </c>
      <c r="H20" s="219">
        <v>5009785.8000000007</v>
      </c>
      <c r="I20" s="219">
        <v>952963</v>
      </c>
      <c r="J20" s="219">
        <v>5962748.8000000007</v>
      </c>
      <c r="K20" s="219">
        <v>14901015</v>
      </c>
      <c r="L20" s="219">
        <v>491268.00000000012</v>
      </c>
      <c r="M20" s="219">
        <v>15392283</v>
      </c>
      <c r="N20" s="219">
        <v>2052980</v>
      </c>
      <c r="O20" s="219">
        <v>17445263</v>
      </c>
      <c r="P20" s="219">
        <v>23408011.800000001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</row>
    <row r="21" spans="1:33" ht="16.5" customHeight="1" x14ac:dyDescent="0.15">
      <c r="A21" s="192" t="s">
        <v>240</v>
      </c>
      <c r="B21" s="193">
        <v>2</v>
      </c>
      <c r="C21" s="194" t="s">
        <v>240</v>
      </c>
      <c r="D21" s="195">
        <v>306753.29999999993</v>
      </c>
      <c r="E21" s="196">
        <v>1405463.1</v>
      </c>
      <c r="F21" s="197">
        <v>1609039.2</v>
      </c>
      <c r="G21" s="198">
        <v>1246678.6000000001</v>
      </c>
      <c r="H21" s="197">
        <v>4567934.1999999993</v>
      </c>
      <c r="I21" s="197">
        <v>1139020</v>
      </c>
      <c r="J21" s="197">
        <v>5706954.1999999993</v>
      </c>
      <c r="K21" s="197">
        <v>15174973</v>
      </c>
      <c r="L21" s="197">
        <v>530999.20000000007</v>
      </c>
      <c r="M21" s="197">
        <v>15705972.199999999</v>
      </c>
      <c r="N21" s="197">
        <v>1804308</v>
      </c>
      <c r="O21" s="197">
        <v>17510280.199999999</v>
      </c>
      <c r="P21" s="197">
        <v>23217234.399999999</v>
      </c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</row>
    <row r="22" spans="1:33" ht="16.5" customHeight="1" x14ac:dyDescent="0.15">
      <c r="A22" s="207" t="s">
        <v>240</v>
      </c>
      <c r="B22" s="208">
        <v>3</v>
      </c>
      <c r="C22" s="209" t="s">
        <v>240</v>
      </c>
      <c r="D22" s="210">
        <v>345640.20000000007</v>
      </c>
      <c r="E22" s="211">
        <v>1756653.2</v>
      </c>
      <c r="F22" s="212">
        <v>1898360.9</v>
      </c>
      <c r="G22" s="213">
        <v>1520600.9</v>
      </c>
      <c r="H22" s="212">
        <v>5521255.1999999993</v>
      </c>
      <c r="I22" s="212">
        <v>1192528</v>
      </c>
      <c r="J22" s="212">
        <v>6713783.1999999993</v>
      </c>
      <c r="K22" s="212">
        <v>16615749</v>
      </c>
      <c r="L22" s="212">
        <v>935418.69999999972</v>
      </c>
      <c r="M22" s="212">
        <v>17551167.699999999</v>
      </c>
      <c r="N22" s="212">
        <v>2261515</v>
      </c>
      <c r="O22" s="212">
        <v>19812682.699999999</v>
      </c>
      <c r="P22" s="212">
        <v>26526465.899999999</v>
      </c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</row>
    <row r="23" spans="1:33" ht="16.5" customHeight="1" x14ac:dyDescent="0.15">
      <c r="A23" s="214" t="s">
        <v>101</v>
      </c>
      <c r="B23" s="215">
        <v>4</v>
      </c>
      <c r="C23" s="216" t="s">
        <v>54</v>
      </c>
      <c r="D23" s="217">
        <v>360001.5</v>
      </c>
      <c r="E23" s="218">
        <v>1206276.8</v>
      </c>
      <c r="F23" s="219">
        <v>1253897.6000000001</v>
      </c>
      <c r="G23" s="220">
        <v>1209240.8999999999</v>
      </c>
      <c r="H23" s="219">
        <v>4029416.8000000003</v>
      </c>
      <c r="I23" s="219">
        <v>1142224</v>
      </c>
      <c r="J23" s="219">
        <v>5171640.8000000007</v>
      </c>
      <c r="K23" s="219">
        <v>14995794</v>
      </c>
      <c r="L23" s="219">
        <v>697875.79999999981</v>
      </c>
      <c r="M23" s="219">
        <v>15693669.800000001</v>
      </c>
      <c r="N23" s="219">
        <v>2025134</v>
      </c>
      <c r="O23" s="219">
        <v>17718803.800000001</v>
      </c>
      <c r="P23" s="219">
        <v>22890444.600000001</v>
      </c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</row>
    <row r="24" spans="1:33" ht="16.5" customHeight="1" x14ac:dyDescent="0.15">
      <c r="A24" s="192" t="s">
        <v>240</v>
      </c>
      <c r="B24" s="193">
        <v>5</v>
      </c>
      <c r="C24" s="194" t="s">
        <v>240</v>
      </c>
      <c r="D24" s="195">
        <v>365522.8</v>
      </c>
      <c r="E24" s="196">
        <v>1810007.9</v>
      </c>
      <c r="F24" s="197">
        <v>1788121.6</v>
      </c>
      <c r="G24" s="198">
        <v>1407105.5</v>
      </c>
      <c r="H24" s="197">
        <v>5370757.7999999998</v>
      </c>
      <c r="I24" s="197">
        <v>1139225</v>
      </c>
      <c r="J24" s="197">
        <v>6509982.7999999998</v>
      </c>
      <c r="K24" s="197">
        <v>14835158</v>
      </c>
      <c r="L24" s="197">
        <v>508886.89999999985</v>
      </c>
      <c r="M24" s="197">
        <v>15344044.9</v>
      </c>
      <c r="N24" s="197">
        <v>1894211</v>
      </c>
      <c r="O24" s="197">
        <v>17238255.899999999</v>
      </c>
      <c r="P24" s="197">
        <v>23748238.699999999</v>
      </c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</row>
    <row r="25" spans="1:33" ht="16.5" customHeight="1" x14ac:dyDescent="0.15">
      <c r="A25" s="192" t="s">
        <v>240</v>
      </c>
      <c r="B25" s="193">
        <v>6</v>
      </c>
      <c r="C25" s="194" t="s">
        <v>240</v>
      </c>
      <c r="D25" s="195">
        <v>331675.90000000002</v>
      </c>
      <c r="E25" s="196">
        <v>1735706.2</v>
      </c>
      <c r="F25" s="197">
        <v>1758731.8</v>
      </c>
      <c r="G25" s="198">
        <v>1076721</v>
      </c>
      <c r="H25" s="197">
        <v>4902834.9000000004</v>
      </c>
      <c r="I25" s="197">
        <v>1012644</v>
      </c>
      <c r="J25" s="197">
        <v>5915478.9000000004</v>
      </c>
      <c r="K25" s="197">
        <v>14106776</v>
      </c>
      <c r="L25" s="197">
        <v>549619.1</v>
      </c>
      <c r="M25" s="197">
        <v>14656395.1</v>
      </c>
      <c r="N25" s="197">
        <v>2009583</v>
      </c>
      <c r="O25" s="197">
        <v>16665978.1</v>
      </c>
      <c r="P25" s="197">
        <v>22581457</v>
      </c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</row>
    <row r="26" spans="1:33" ht="16.5" customHeight="1" x14ac:dyDescent="0.15">
      <c r="A26" s="192" t="s">
        <v>240</v>
      </c>
      <c r="B26" s="193">
        <v>7</v>
      </c>
      <c r="C26" s="194" t="s">
        <v>240</v>
      </c>
      <c r="D26" s="195">
        <v>303298.5</v>
      </c>
      <c r="E26" s="196">
        <v>1262501.5</v>
      </c>
      <c r="F26" s="197">
        <v>1181736.3</v>
      </c>
      <c r="G26" s="198">
        <v>904403</v>
      </c>
      <c r="H26" s="197">
        <v>3651939.3</v>
      </c>
      <c r="I26" s="197">
        <v>806130</v>
      </c>
      <c r="J26" s="197">
        <v>4458069.3</v>
      </c>
      <c r="K26" s="197">
        <v>10656014</v>
      </c>
      <c r="L26" s="197">
        <v>528184.4</v>
      </c>
      <c r="M26" s="197">
        <v>11184198.4</v>
      </c>
      <c r="N26" s="197">
        <v>1813051</v>
      </c>
      <c r="O26" s="197">
        <v>12997249.4</v>
      </c>
      <c r="P26" s="197">
        <v>17455318.699999999</v>
      </c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</row>
    <row r="27" spans="1:33" x14ac:dyDescent="0.15">
      <c r="A27" s="221"/>
      <c r="B27" s="193">
        <v>8</v>
      </c>
      <c r="C27" s="222"/>
      <c r="D27" s="195">
        <v>364208</v>
      </c>
      <c r="E27" s="196">
        <v>1502852</v>
      </c>
      <c r="F27" s="223">
        <v>1582327</v>
      </c>
      <c r="G27" s="223">
        <v>1309074</v>
      </c>
      <c r="H27" s="223">
        <f>D27+E27+F27+G27</f>
        <v>4758461</v>
      </c>
      <c r="I27" s="223">
        <v>913371</v>
      </c>
      <c r="J27" s="223">
        <f>H27+I27</f>
        <v>5671832</v>
      </c>
      <c r="K27" s="223">
        <v>12683369</v>
      </c>
      <c r="L27" s="223">
        <v>685259</v>
      </c>
      <c r="M27" s="223">
        <f>K27+L27</f>
        <v>13368628</v>
      </c>
      <c r="N27" s="223">
        <v>2090199</v>
      </c>
      <c r="O27" s="223">
        <f>M27+N27</f>
        <v>15458827</v>
      </c>
      <c r="P27" s="197">
        <f>J27+O27</f>
        <v>21130659</v>
      </c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</row>
    <row r="28" spans="1:33" x14ac:dyDescent="0.15">
      <c r="A28" s="221"/>
      <c r="B28" s="193">
        <v>9</v>
      </c>
      <c r="C28" s="222"/>
      <c r="D28" s="195">
        <v>369156</v>
      </c>
      <c r="E28" s="224">
        <v>1459130</v>
      </c>
      <c r="F28" s="223">
        <v>1330255</v>
      </c>
      <c r="G28" s="223">
        <v>1081752</v>
      </c>
      <c r="H28" s="223">
        <f>D28+E28+F28+G28</f>
        <v>4240293</v>
      </c>
      <c r="I28" s="223">
        <v>920449</v>
      </c>
      <c r="J28" s="223">
        <f>H28+I28</f>
        <v>5160742</v>
      </c>
      <c r="K28" s="223">
        <v>13737972</v>
      </c>
      <c r="L28" s="223">
        <v>626921</v>
      </c>
      <c r="M28" s="223">
        <f>K28+L28</f>
        <v>14364893</v>
      </c>
      <c r="N28" s="223">
        <v>2121839</v>
      </c>
      <c r="O28" s="223">
        <f>M28+N28</f>
        <v>16486732</v>
      </c>
      <c r="P28" s="225">
        <f>J28+O28</f>
        <v>21647474</v>
      </c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</row>
    <row r="29" spans="1:33" x14ac:dyDescent="0.15">
      <c r="A29" s="221"/>
      <c r="B29" s="193">
        <v>10</v>
      </c>
      <c r="C29" s="226"/>
      <c r="D29" s="195">
        <v>359100</v>
      </c>
      <c r="E29" s="227">
        <v>1552074</v>
      </c>
      <c r="F29" s="197">
        <v>1624508</v>
      </c>
      <c r="G29" s="197">
        <v>1078532</v>
      </c>
      <c r="H29" s="197">
        <f>D29+E29+F29+G29</f>
        <v>4614214</v>
      </c>
      <c r="I29" s="197">
        <v>940328</v>
      </c>
      <c r="J29" s="197">
        <f>H29+I29</f>
        <v>5554542</v>
      </c>
      <c r="K29" s="197">
        <v>13714323</v>
      </c>
      <c r="L29" s="197">
        <v>562457</v>
      </c>
      <c r="M29" s="197">
        <f>K29+L29</f>
        <v>14276780</v>
      </c>
      <c r="N29" s="197">
        <v>1788711</v>
      </c>
      <c r="O29" s="197">
        <f>M29+N29</f>
        <v>16065491</v>
      </c>
      <c r="P29" s="225">
        <f>J29+O29</f>
        <v>21620033</v>
      </c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</row>
    <row r="30" spans="1:33" x14ac:dyDescent="0.15">
      <c r="A30" s="228"/>
      <c r="B30" s="200">
        <v>11</v>
      </c>
      <c r="C30" s="229"/>
      <c r="D30" s="202">
        <f>(収集データ量_首都圏!D30+収集データ量_近畿圏!D30+収集データ量_中京圏!D30)</f>
        <v>418218.29999999993</v>
      </c>
      <c r="E30" s="205">
        <f>(収集データ量_首都圏!E30+収集データ量_近畿圏!E30+収集データ量_中京圏!E30+収集データ量_九州地域!E30)</f>
        <v>1530303.7</v>
      </c>
      <c r="F30" s="204">
        <f>(収集データ量_首都圏!F30+収集データ量_近畿圏!F30+収集データ量_中京圏!F30+収集データ量_九州地域!F30)</f>
        <v>1959533.3000000003</v>
      </c>
      <c r="G30" s="204">
        <f>(収集データ量_首都圏!G30+収集データ量_近畿圏!G30+収集データ量_中京圏!G30+収集データ量_九州地域!G30)</f>
        <v>1365774.0999999999</v>
      </c>
      <c r="H30" s="204">
        <f>D30+E30+F30+G30</f>
        <v>5273829.4000000004</v>
      </c>
      <c r="I30" s="204">
        <f>(収集データ量_首都圏!I30+収集データ量_近畿圏!I30+収集データ量_中京圏!I30)</f>
        <v>1257784.2</v>
      </c>
      <c r="J30" s="204">
        <f>H30+I30</f>
        <v>6531613.6000000006</v>
      </c>
      <c r="K30" s="204">
        <f>(収集データ量_首都圏!K30+収集データ量_近畿圏!K30+収集データ量_中京圏!K30+収集データ量_九州地域!K30)</f>
        <v>17760356.699999999</v>
      </c>
      <c r="L30" s="204">
        <f>(収集データ量_首都圏!L30+収集データ量_近畿圏!L30+収集データ量_中京圏!L30)</f>
        <v>664785.60000000009</v>
      </c>
      <c r="M30" s="204">
        <f>K30+L30</f>
        <v>18425142.300000001</v>
      </c>
      <c r="N30" s="204">
        <f>(収集データ量_首都圏!N30+収集データ量_近畿圏!N30+収集データ量_中京圏!N30)</f>
        <v>2397446.2000000002</v>
      </c>
      <c r="O30" s="204">
        <f>M30+N30</f>
        <v>20822588.5</v>
      </c>
      <c r="P30" s="230">
        <f>J30+O30</f>
        <v>27354202.100000001</v>
      </c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</row>
    <row r="31" spans="1:33" x14ac:dyDescent="0.15">
      <c r="A31" s="231"/>
      <c r="B31" s="231"/>
      <c r="C31" s="232" t="s">
        <v>243</v>
      </c>
      <c r="D31" s="233" t="s">
        <v>244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</row>
    <row r="32" spans="1:33" x14ac:dyDescent="0.15"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</row>
    <row r="33" spans="4:33" x14ac:dyDescent="0.15">
      <c r="D33" s="234"/>
      <c r="E33" s="234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</row>
    <row r="34" spans="4:33" x14ac:dyDescent="0.15">
      <c r="D34" s="234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</row>
    <row r="35" spans="4:33" x14ac:dyDescent="0.15">
      <c r="D35" s="222"/>
      <c r="E35" s="224"/>
      <c r="F35" s="224"/>
      <c r="G35" s="224"/>
      <c r="H35" s="224"/>
      <c r="I35" s="224"/>
      <c r="J35" s="224"/>
      <c r="K35" s="224"/>
      <c r="L35" s="224"/>
      <c r="M35" s="224"/>
      <c r="N35" s="236"/>
      <c r="O35" s="224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</row>
    <row r="36" spans="4:33" x14ac:dyDescent="0.15">
      <c r="D36" s="234"/>
      <c r="E36" s="237"/>
      <c r="F36" s="237"/>
      <c r="G36" s="237"/>
      <c r="H36" s="224"/>
      <c r="I36" s="236"/>
      <c r="J36" s="224"/>
      <c r="K36" s="224"/>
      <c r="L36" s="236"/>
      <c r="M36" s="224"/>
      <c r="N36" s="238"/>
      <c r="O36" s="224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4:33" x14ac:dyDescent="0.15">
      <c r="D37" s="236"/>
      <c r="E37" s="238"/>
      <c r="F37" s="238"/>
      <c r="G37" s="238"/>
      <c r="H37" s="224"/>
      <c r="I37" s="238"/>
      <c r="J37" s="224"/>
      <c r="K37" s="224"/>
      <c r="L37" s="238"/>
      <c r="M37" s="224"/>
      <c r="N37" s="235"/>
      <c r="O37" s="224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</row>
    <row r="38" spans="4:33" x14ac:dyDescent="0.15">
      <c r="D38" s="238"/>
      <c r="E38" s="235"/>
      <c r="F38" s="235"/>
      <c r="G38" s="235"/>
      <c r="H38" s="224"/>
      <c r="I38" s="235"/>
      <c r="J38" s="224"/>
      <c r="K38" s="224"/>
      <c r="L38" s="235"/>
      <c r="M38" s="224"/>
      <c r="N38" s="234"/>
      <c r="O38" s="224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</row>
    <row r="39" spans="4:33" x14ac:dyDescent="0.15">
      <c r="D39" s="234"/>
      <c r="E39" s="237"/>
      <c r="F39" s="237"/>
      <c r="G39" s="237"/>
      <c r="H39" s="169"/>
      <c r="I39" s="234"/>
      <c r="J39" s="169"/>
      <c r="K39" s="236"/>
      <c r="L39" s="234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</row>
    <row r="40" spans="4:33" x14ac:dyDescent="0.15">
      <c r="D40" s="169"/>
      <c r="E40" s="234"/>
      <c r="F40" s="234"/>
      <c r="G40" s="234"/>
      <c r="H40" s="169"/>
      <c r="I40" s="169"/>
      <c r="J40" s="169"/>
      <c r="K40" s="234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</row>
    <row r="41" spans="4:33" x14ac:dyDescent="0.15"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</row>
    <row r="42" spans="4:33" x14ac:dyDescent="0.15"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</row>
    <row r="43" spans="4:33" x14ac:dyDescent="0.15"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</row>
    <row r="44" spans="4:33" x14ac:dyDescent="0.15"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</row>
    <row r="45" spans="4:33" x14ac:dyDescent="0.15"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</row>
    <row r="46" spans="4:33" x14ac:dyDescent="0.15"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</row>
    <row r="47" spans="4:33" x14ac:dyDescent="0.15"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</row>
    <row r="48" spans="4:33" x14ac:dyDescent="0.15"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</row>
    <row r="49" spans="17:33" x14ac:dyDescent="0.15"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</row>
    <row r="50" spans="17:33" x14ac:dyDescent="0.15"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</row>
    <row r="51" spans="17:33" x14ac:dyDescent="0.15"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</row>
    <row r="52" spans="17:33" x14ac:dyDescent="0.15"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71"/>
  <sheetViews>
    <sheetView topLeftCell="A10" workbookViewId="0">
      <selection activeCell="D30" sqref="D30"/>
    </sheetView>
  </sheetViews>
  <sheetFormatPr defaultRowHeight="13.5" x14ac:dyDescent="0.15"/>
  <cols>
    <col min="1" max="1" width="4.375" style="170" customWidth="1"/>
    <col min="2" max="2" width="3.125" style="170" customWidth="1"/>
    <col min="3" max="3" width="2.625" style="170" customWidth="1"/>
    <col min="4" max="4" width="8.75" style="170" customWidth="1"/>
    <col min="5" max="10" width="9.375" style="170" customWidth="1"/>
    <col min="11" max="11" width="10.625" style="170" customWidth="1"/>
    <col min="12" max="12" width="8.75" style="170" customWidth="1"/>
    <col min="13" max="13" width="10.625" style="170" customWidth="1"/>
    <col min="14" max="14" width="9.375" style="170" customWidth="1"/>
    <col min="15" max="15" width="10.125" style="170" customWidth="1"/>
    <col min="16" max="16" width="11.625" style="170" customWidth="1"/>
    <col min="17" max="16384" width="9" style="170"/>
  </cols>
  <sheetData>
    <row r="1" spans="1:35" s="154" customFormat="1" ht="19.5" customHeight="1" x14ac:dyDescent="0.15">
      <c r="A1" s="153"/>
      <c r="C1" s="155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</row>
    <row r="2" spans="1:35" s="160" customFormat="1" ht="15" customHeight="1" x14ac:dyDescent="0.15">
      <c r="A2" s="156"/>
      <c r="B2" s="156"/>
      <c r="C2" s="157" t="s">
        <v>245</v>
      </c>
      <c r="D2" s="158" t="s">
        <v>246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</row>
    <row r="3" spans="1:35" s="243" customFormat="1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3"/>
      <c r="P3" s="164" t="s">
        <v>247</v>
      </c>
      <c r="Q3" s="241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</row>
    <row r="4" spans="1:35" ht="18.75" customHeight="1" x14ac:dyDescent="0.15">
      <c r="A4" s="165"/>
      <c r="B4" s="166"/>
      <c r="C4" s="167"/>
      <c r="D4" s="598" t="s">
        <v>222</v>
      </c>
      <c r="E4" s="599"/>
      <c r="F4" s="599"/>
      <c r="G4" s="599"/>
      <c r="H4" s="600"/>
      <c r="I4" s="168"/>
      <c r="J4" s="168"/>
      <c r="K4" s="598" t="s">
        <v>223</v>
      </c>
      <c r="L4" s="599"/>
      <c r="M4" s="600"/>
      <c r="N4" s="168"/>
      <c r="O4" s="168"/>
      <c r="P4" s="168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5" ht="18.75" customHeight="1" x14ac:dyDescent="0.15">
      <c r="A5" s="171"/>
      <c r="B5" s="172"/>
      <c r="C5" s="173"/>
      <c r="D5" s="601" t="s">
        <v>224</v>
      </c>
      <c r="E5" s="602"/>
      <c r="F5" s="174" t="s">
        <v>225</v>
      </c>
      <c r="G5" s="175" t="s">
        <v>226</v>
      </c>
      <c r="H5" s="603" t="s">
        <v>227</v>
      </c>
      <c r="I5" s="176" t="s">
        <v>228</v>
      </c>
      <c r="J5" s="176" t="s">
        <v>229</v>
      </c>
      <c r="K5" s="174" t="s">
        <v>230</v>
      </c>
      <c r="L5" s="174" t="s">
        <v>248</v>
      </c>
      <c r="M5" s="603" t="s">
        <v>227</v>
      </c>
      <c r="N5" s="176" t="s">
        <v>232</v>
      </c>
      <c r="O5" s="176" t="s">
        <v>233</v>
      </c>
      <c r="P5" s="176" t="s">
        <v>234</v>
      </c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</row>
    <row r="6" spans="1:35" ht="18.75" customHeight="1" x14ac:dyDescent="0.15">
      <c r="A6" s="177"/>
      <c r="B6" s="178"/>
      <c r="C6" s="179"/>
      <c r="D6" s="180" t="s">
        <v>235</v>
      </c>
      <c r="E6" s="181" t="s">
        <v>236</v>
      </c>
      <c r="F6" s="182" t="s">
        <v>237</v>
      </c>
      <c r="G6" s="183" t="s">
        <v>236</v>
      </c>
      <c r="H6" s="604"/>
      <c r="I6" s="184"/>
      <c r="J6" s="184"/>
      <c r="K6" s="182" t="s">
        <v>238</v>
      </c>
      <c r="L6" s="182" t="s">
        <v>239</v>
      </c>
      <c r="M6" s="604"/>
      <c r="N6" s="184"/>
      <c r="O6" s="184"/>
      <c r="P6" s="184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</row>
    <row r="7" spans="1:35" ht="16.5" customHeight="1" x14ac:dyDescent="0.15">
      <c r="A7" s="185" t="s">
        <v>72</v>
      </c>
      <c r="B7" s="186">
        <v>18</v>
      </c>
      <c r="C7" s="187" t="s">
        <v>105</v>
      </c>
      <c r="D7" s="188">
        <v>1720912</v>
      </c>
      <c r="E7" s="189">
        <v>8366379</v>
      </c>
      <c r="F7" s="190">
        <v>3421779</v>
      </c>
      <c r="G7" s="191">
        <v>4007105</v>
      </c>
      <c r="H7" s="190">
        <v>17516175</v>
      </c>
      <c r="I7" s="190">
        <v>5538723</v>
      </c>
      <c r="J7" s="190">
        <v>23054898</v>
      </c>
      <c r="K7" s="190">
        <v>73855326</v>
      </c>
      <c r="L7" s="190">
        <v>4106000</v>
      </c>
      <c r="M7" s="190">
        <v>77961326</v>
      </c>
      <c r="N7" s="190">
        <v>14926103</v>
      </c>
      <c r="O7" s="190">
        <v>92887429</v>
      </c>
      <c r="P7" s="190">
        <v>115942327</v>
      </c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</row>
    <row r="8" spans="1:35" ht="16.5" customHeight="1" x14ac:dyDescent="0.15">
      <c r="A8" s="192" t="s">
        <v>240</v>
      </c>
      <c r="B8" s="193">
        <v>19</v>
      </c>
      <c r="C8" s="194" t="s">
        <v>240</v>
      </c>
      <c r="D8" s="195">
        <v>2024069</v>
      </c>
      <c r="E8" s="196">
        <v>9259391</v>
      </c>
      <c r="F8" s="197">
        <v>6804890</v>
      </c>
      <c r="G8" s="198">
        <v>6287558</v>
      </c>
      <c r="H8" s="197">
        <v>24375908</v>
      </c>
      <c r="I8" s="197">
        <v>3931028</v>
      </c>
      <c r="J8" s="197">
        <v>28306936</v>
      </c>
      <c r="K8" s="197">
        <v>79786501</v>
      </c>
      <c r="L8" s="197">
        <v>4694589</v>
      </c>
      <c r="M8" s="197">
        <v>84481090</v>
      </c>
      <c r="N8" s="197">
        <v>16207831</v>
      </c>
      <c r="O8" s="197">
        <v>100688921</v>
      </c>
      <c r="P8" s="197">
        <v>128995857</v>
      </c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</row>
    <row r="9" spans="1:35" ht="16.5" customHeight="1" x14ac:dyDescent="0.15">
      <c r="A9" s="192" t="s">
        <v>240</v>
      </c>
      <c r="B9" s="193">
        <v>20</v>
      </c>
      <c r="C9" s="194" t="s">
        <v>240</v>
      </c>
      <c r="D9" s="195">
        <v>2374865.2999999998</v>
      </c>
      <c r="E9" s="196">
        <v>8987910.6999999993</v>
      </c>
      <c r="F9" s="197">
        <v>7507521.2000000002</v>
      </c>
      <c r="G9" s="198">
        <v>7192852.5999999996</v>
      </c>
      <c r="H9" s="197">
        <v>26063149.799999997</v>
      </c>
      <c r="I9" s="197">
        <v>11080494</v>
      </c>
      <c r="J9" s="197">
        <v>37143643.799999997</v>
      </c>
      <c r="K9" s="197">
        <v>79919822</v>
      </c>
      <c r="L9" s="197">
        <v>4868909.3</v>
      </c>
      <c r="M9" s="197">
        <v>84788731.299999997</v>
      </c>
      <c r="N9" s="197">
        <v>17983318</v>
      </c>
      <c r="O9" s="197">
        <v>102772049.3</v>
      </c>
      <c r="P9" s="197">
        <v>139915693.09999999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</row>
    <row r="10" spans="1:35" ht="16.5" customHeight="1" x14ac:dyDescent="0.15">
      <c r="A10" s="199" t="s">
        <v>240</v>
      </c>
      <c r="B10" s="200">
        <v>21</v>
      </c>
      <c r="C10" s="201" t="s">
        <v>240</v>
      </c>
      <c r="D10" s="202">
        <v>2589777.8000000003</v>
      </c>
      <c r="E10" s="203">
        <v>10590736.4</v>
      </c>
      <c r="F10" s="204">
        <v>8526000.9000000004</v>
      </c>
      <c r="G10" s="205">
        <v>9154605.8000000007</v>
      </c>
      <c r="H10" s="204">
        <v>30861120.900000002</v>
      </c>
      <c r="I10" s="204">
        <v>10709193</v>
      </c>
      <c r="J10" s="204">
        <v>41570313.900000006</v>
      </c>
      <c r="K10" s="204">
        <v>102982607</v>
      </c>
      <c r="L10" s="204">
        <v>6093956.6000000006</v>
      </c>
      <c r="M10" s="204">
        <v>109076563.59999999</v>
      </c>
      <c r="N10" s="204">
        <v>16594990</v>
      </c>
      <c r="O10" s="204">
        <v>125671553.59999999</v>
      </c>
      <c r="P10" s="204">
        <v>167241867.5</v>
      </c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</row>
    <row r="11" spans="1:35" ht="16.5" customHeight="1" x14ac:dyDescent="0.15">
      <c r="A11" s="192" t="s">
        <v>249</v>
      </c>
      <c r="B11" s="193">
        <v>4</v>
      </c>
      <c r="C11" s="206" t="s">
        <v>250</v>
      </c>
      <c r="D11" s="195">
        <v>210436.59999999995</v>
      </c>
      <c r="E11" s="196">
        <v>871853.10000000009</v>
      </c>
      <c r="F11" s="197">
        <v>680096.6</v>
      </c>
      <c r="G11" s="198">
        <v>715838.2</v>
      </c>
      <c r="H11" s="197">
        <v>2478224.5</v>
      </c>
      <c r="I11" s="197">
        <v>1102717</v>
      </c>
      <c r="J11" s="197">
        <v>3580941.5</v>
      </c>
      <c r="K11" s="197">
        <v>8497560</v>
      </c>
      <c r="L11" s="197">
        <v>505294.2</v>
      </c>
      <c r="M11" s="197">
        <v>9002854.1999999993</v>
      </c>
      <c r="N11" s="197">
        <v>1570225</v>
      </c>
      <c r="O11" s="197">
        <v>10573079.199999999</v>
      </c>
      <c r="P11" s="197">
        <v>14154020.699999999</v>
      </c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</row>
    <row r="12" spans="1:35" ht="16.5" customHeight="1" x14ac:dyDescent="0.15">
      <c r="A12" s="192" t="s">
        <v>240</v>
      </c>
      <c r="B12" s="193">
        <v>5</v>
      </c>
      <c r="C12" s="194" t="s">
        <v>240</v>
      </c>
      <c r="D12" s="195">
        <v>173390.1</v>
      </c>
      <c r="E12" s="196">
        <v>966241</v>
      </c>
      <c r="F12" s="197">
        <v>650812.30000000005</v>
      </c>
      <c r="G12" s="198">
        <v>669259.80000000005</v>
      </c>
      <c r="H12" s="197">
        <v>2459703.2000000002</v>
      </c>
      <c r="I12" s="197">
        <v>967296</v>
      </c>
      <c r="J12" s="197">
        <v>3426999.2</v>
      </c>
      <c r="K12" s="197">
        <v>7927470</v>
      </c>
      <c r="L12" s="197">
        <v>451146.19999999995</v>
      </c>
      <c r="M12" s="197">
        <v>8378616.2000000002</v>
      </c>
      <c r="N12" s="197">
        <v>1323983</v>
      </c>
      <c r="O12" s="197">
        <v>9702599.1999999993</v>
      </c>
      <c r="P12" s="197">
        <v>13129598.399999999</v>
      </c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</row>
    <row r="13" spans="1:35" ht="16.5" customHeight="1" x14ac:dyDescent="0.15">
      <c r="A13" s="192" t="s">
        <v>240</v>
      </c>
      <c r="B13" s="193">
        <v>6</v>
      </c>
      <c r="C13" s="194" t="s">
        <v>240</v>
      </c>
      <c r="D13" s="195">
        <v>199474.69999999995</v>
      </c>
      <c r="E13" s="196">
        <v>709731.9</v>
      </c>
      <c r="F13" s="197">
        <v>706076.6</v>
      </c>
      <c r="G13" s="198">
        <v>734706.2</v>
      </c>
      <c r="H13" s="197">
        <v>2349989.4</v>
      </c>
      <c r="I13" s="197">
        <v>1191389</v>
      </c>
      <c r="J13" s="197">
        <v>3541378.4</v>
      </c>
      <c r="K13" s="197">
        <v>8559267</v>
      </c>
      <c r="L13" s="197">
        <v>494653.7</v>
      </c>
      <c r="M13" s="197">
        <v>9053920.6999999993</v>
      </c>
      <c r="N13" s="197">
        <v>1483637</v>
      </c>
      <c r="O13" s="197">
        <v>10537557.699999999</v>
      </c>
      <c r="P13" s="197">
        <v>14078936.1</v>
      </c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</row>
    <row r="14" spans="1:35" ht="16.5" customHeight="1" x14ac:dyDescent="0.15">
      <c r="A14" s="192" t="s">
        <v>240</v>
      </c>
      <c r="B14" s="193">
        <v>7</v>
      </c>
      <c r="C14" s="194" t="s">
        <v>240</v>
      </c>
      <c r="D14" s="195">
        <v>221701.59999999995</v>
      </c>
      <c r="E14" s="196">
        <v>965965.1</v>
      </c>
      <c r="F14" s="197">
        <v>674628.9</v>
      </c>
      <c r="G14" s="198">
        <v>613638.5</v>
      </c>
      <c r="H14" s="197">
        <v>2475934.1</v>
      </c>
      <c r="I14" s="197">
        <v>1023927</v>
      </c>
      <c r="J14" s="197">
        <v>3499861.1</v>
      </c>
      <c r="K14" s="197">
        <v>8293723</v>
      </c>
      <c r="L14" s="197">
        <v>522042.9000000002</v>
      </c>
      <c r="M14" s="197">
        <v>8815765.9000000004</v>
      </c>
      <c r="N14" s="197">
        <v>1403465</v>
      </c>
      <c r="O14" s="197">
        <v>10219230.9</v>
      </c>
      <c r="P14" s="197">
        <v>13719092</v>
      </c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5" ht="16.5" customHeight="1" x14ac:dyDescent="0.15">
      <c r="A15" s="192" t="s">
        <v>240</v>
      </c>
      <c r="B15" s="193">
        <v>8</v>
      </c>
      <c r="C15" s="194" t="s">
        <v>240</v>
      </c>
      <c r="D15" s="195">
        <v>199504.59999999998</v>
      </c>
      <c r="E15" s="196">
        <v>756718.6</v>
      </c>
      <c r="F15" s="197">
        <v>586254</v>
      </c>
      <c r="G15" s="198">
        <v>819175</v>
      </c>
      <c r="H15" s="197">
        <v>2361652.2000000002</v>
      </c>
      <c r="I15" s="197">
        <v>754441</v>
      </c>
      <c r="J15" s="197">
        <v>3116093.2</v>
      </c>
      <c r="K15" s="197">
        <v>7510405</v>
      </c>
      <c r="L15" s="197">
        <v>397094.70000000013</v>
      </c>
      <c r="M15" s="197">
        <v>7907499.7000000002</v>
      </c>
      <c r="N15" s="197">
        <v>1319943</v>
      </c>
      <c r="O15" s="197">
        <v>9227442.6999999993</v>
      </c>
      <c r="P15" s="197">
        <v>12343535.899999999</v>
      </c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</row>
    <row r="16" spans="1:35" ht="16.5" customHeight="1" x14ac:dyDescent="0.15">
      <c r="A16" s="192" t="s">
        <v>240</v>
      </c>
      <c r="B16" s="193">
        <v>9</v>
      </c>
      <c r="C16" s="194" t="s">
        <v>240</v>
      </c>
      <c r="D16" s="195">
        <v>222104.49999999985</v>
      </c>
      <c r="E16" s="196">
        <v>914732.8</v>
      </c>
      <c r="F16" s="197">
        <v>736468.7</v>
      </c>
      <c r="G16" s="198">
        <v>706624.5</v>
      </c>
      <c r="H16" s="197">
        <v>2579930.5</v>
      </c>
      <c r="I16" s="197">
        <v>717966</v>
      </c>
      <c r="J16" s="197">
        <v>3297896.5</v>
      </c>
      <c r="K16" s="197">
        <v>9093081</v>
      </c>
      <c r="L16" s="197">
        <v>519490.79999999987</v>
      </c>
      <c r="M16" s="197">
        <v>9612571.8000000007</v>
      </c>
      <c r="N16" s="197">
        <v>1264860</v>
      </c>
      <c r="O16" s="197">
        <v>10877431.800000001</v>
      </c>
      <c r="P16" s="197">
        <v>14175328.300000001</v>
      </c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</row>
    <row r="17" spans="1:35" ht="16.5" customHeight="1" x14ac:dyDescent="0.15">
      <c r="A17" s="192" t="s">
        <v>240</v>
      </c>
      <c r="B17" s="193">
        <v>10</v>
      </c>
      <c r="C17" s="194" t="s">
        <v>240</v>
      </c>
      <c r="D17" s="195">
        <v>202180.40000000008</v>
      </c>
      <c r="E17" s="196">
        <v>575328.4</v>
      </c>
      <c r="F17" s="197">
        <v>605828.69999999995</v>
      </c>
      <c r="G17" s="198">
        <v>670107.5</v>
      </c>
      <c r="H17" s="197">
        <v>2053445</v>
      </c>
      <c r="I17" s="197">
        <v>752270</v>
      </c>
      <c r="J17" s="197">
        <v>2805715</v>
      </c>
      <c r="K17" s="197">
        <v>8892533</v>
      </c>
      <c r="L17" s="197">
        <v>499166.3000000001</v>
      </c>
      <c r="M17" s="197">
        <v>9391699.3000000007</v>
      </c>
      <c r="N17" s="197">
        <v>1107926</v>
      </c>
      <c r="O17" s="197">
        <v>10499625.300000001</v>
      </c>
      <c r="P17" s="197">
        <v>13305340.300000001</v>
      </c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</row>
    <row r="18" spans="1:35" ht="16.5" customHeight="1" x14ac:dyDescent="0.15">
      <c r="A18" s="192" t="s">
        <v>240</v>
      </c>
      <c r="B18" s="193">
        <v>11</v>
      </c>
      <c r="C18" s="194" t="s">
        <v>240</v>
      </c>
      <c r="D18" s="195">
        <v>230937.90000000008</v>
      </c>
      <c r="E18" s="196">
        <v>1057652.8999999999</v>
      </c>
      <c r="F18" s="197">
        <v>668803.9</v>
      </c>
      <c r="G18" s="198">
        <v>957452.7</v>
      </c>
      <c r="H18" s="197">
        <v>2914847.4000000004</v>
      </c>
      <c r="I18" s="197">
        <v>693010</v>
      </c>
      <c r="J18" s="197">
        <v>3607857.4000000004</v>
      </c>
      <c r="K18" s="197">
        <v>10852898</v>
      </c>
      <c r="L18" s="197">
        <v>577032.1</v>
      </c>
      <c r="M18" s="197">
        <v>11429930.1</v>
      </c>
      <c r="N18" s="197">
        <v>1208555</v>
      </c>
      <c r="O18" s="197">
        <v>12638485.1</v>
      </c>
      <c r="P18" s="197">
        <v>16246342.5</v>
      </c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</row>
    <row r="19" spans="1:35" ht="16.5" customHeight="1" x14ac:dyDescent="0.15">
      <c r="A19" s="207" t="s">
        <v>240</v>
      </c>
      <c r="B19" s="208">
        <v>12</v>
      </c>
      <c r="C19" s="209" t="s">
        <v>240</v>
      </c>
      <c r="D19" s="210">
        <v>342794.20000000007</v>
      </c>
      <c r="E19" s="211">
        <v>1220183.1000000001</v>
      </c>
      <c r="F19" s="212">
        <v>864549.39999999991</v>
      </c>
      <c r="G19" s="213">
        <v>891453.9</v>
      </c>
      <c r="H19" s="212">
        <v>3318980.6</v>
      </c>
      <c r="I19" s="212">
        <v>758929</v>
      </c>
      <c r="J19" s="212">
        <v>4077909.6</v>
      </c>
      <c r="K19" s="212">
        <v>9084949</v>
      </c>
      <c r="L19" s="212">
        <v>608850.69999999995</v>
      </c>
      <c r="M19" s="212">
        <v>9693799.6999999993</v>
      </c>
      <c r="N19" s="212">
        <v>1316735</v>
      </c>
      <c r="O19" s="212">
        <v>11010534.699999999</v>
      </c>
      <c r="P19" s="212">
        <v>15088444.299999999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</row>
    <row r="20" spans="1:35" ht="16.5" customHeight="1" x14ac:dyDescent="0.15">
      <c r="A20" s="214" t="s">
        <v>101</v>
      </c>
      <c r="B20" s="215">
        <v>1</v>
      </c>
      <c r="C20" s="216" t="s">
        <v>54</v>
      </c>
      <c r="D20" s="217">
        <v>249740.79999999996</v>
      </c>
      <c r="E20" s="218">
        <v>1018066.6</v>
      </c>
      <c r="F20" s="219">
        <v>586909.30000000005</v>
      </c>
      <c r="G20" s="220">
        <v>790332.10000000009</v>
      </c>
      <c r="H20" s="219">
        <v>2645048.7999999998</v>
      </c>
      <c r="I20" s="219">
        <v>692874</v>
      </c>
      <c r="J20" s="219">
        <v>3337922.8</v>
      </c>
      <c r="K20" s="219">
        <v>8370513</v>
      </c>
      <c r="L20" s="219">
        <v>354644.00000000012</v>
      </c>
      <c r="M20" s="219">
        <v>8725157</v>
      </c>
      <c r="N20" s="219">
        <v>1260045</v>
      </c>
      <c r="O20" s="219">
        <v>9985202</v>
      </c>
      <c r="P20" s="219">
        <v>13323124.800000001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</row>
    <row r="21" spans="1:35" ht="16.5" customHeight="1" x14ac:dyDescent="0.15">
      <c r="A21" s="192" t="s">
        <v>240</v>
      </c>
      <c r="B21" s="193">
        <v>2</v>
      </c>
      <c r="C21" s="194" t="s">
        <v>240</v>
      </c>
      <c r="D21" s="195">
        <v>194292.29999999996</v>
      </c>
      <c r="E21" s="196">
        <v>756262.1</v>
      </c>
      <c r="F21" s="197">
        <v>571009.9</v>
      </c>
      <c r="G21" s="198">
        <v>757237</v>
      </c>
      <c r="H21" s="197">
        <v>2278801.2999999998</v>
      </c>
      <c r="I21" s="197">
        <v>856545</v>
      </c>
      <c r="J21" s="197">
        <v>3135346.3</v>
      </c>
      <c r="K21" s="197">
        <v>8805897</v>
      </c>
      <c r="L21" s="197">
        <v>402774.20000000007</v>
      </c>
      <c r="M21" s="197">
        <v>9208671.1999999993</v>
      </c>
      <c r="N21" s="197">
        <v>1077363</v>
      </c>
      <c r="O21" s="197">
        <v>10286034.199999999</v>
      </c>
      <c r="P21" s="197">
        <v>13421380.5</v>
      </c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</row>
    <row r="22" spans="1:35" ht="16.5" customHeight="1" x14ac:dyDescent="0.15">
      <c r="A22" s="207" t="s">
        <v>240</v>
      </c>
      <c r="B22" s="208">
        <v>3</v>
      </c>
      <c r="C22" s="209" t="s">
        <v>240</v>
      </c>
      <c r="D22" s="210">
        <v>211180.20000000004</v>
      </c>
      <c r="E22" s="211">
        <v>908578.2</v>
      </c>
      <c r="F22" s="212">
        <v>779919.9</v>
      </c>
      <c r="G22" s="213">
        <v>938459.89999999991</v>
      </c>
      <c r="H22" s="212">
        <v>2838138.1999999997</v>
      </c>
      <c r="I22" s="212">
        <v>871426</v>
      </c>
      <c r="J22" s="212">
        <v>3709564.1999999997</v>
      </c>
      <c r="K22" s="212">
        <v>9524313</v>
      </c>
      <c r="L22" s="212">
        <v>756069.69999999972</v>
      </c>
      <c r="M22" s="212">
        <v>10280382.699999999</v>
      </c>
      <c r="N22" s="212">
        <v>1296190</v>
      </c>
      <c r="O22" s="212">
        <v>11576572.699999999</v>
      </c>
      <c r="P22" s="212">
        <v>15286136.899999999</v>
      </c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</row>
    <row r="23" spans="1:35" ht="16.5" customHeight="1" x14ac:dyDescent="0.15">
      <c r="A23" s="214" t="s">
        <v>101</v>
      </c>
      <c r="B23" s="215">
        <v>4</v>
      </c>
      <c r="C23" s="216" t="s">
        <v>54</v>
      </c>
      <c r="D23" s="217">
        <v>230468.50000000003</v>
      </c>
      <c r="E23" s="218">
        <v>597976.80000000005</v>
      </c>
      <c r="F23" s="219">
        <v>435947.60000000003</v>
      </c>
      <c r="G23" s="220">
        <v>708676.9</v>
      </c>
      <c r="H23" s="219">
        <v>1973069.8000000003</v>
      </c>
      <c r="I23" s="219">
        <v>820288</v>
      </c>
      <c r="J23" s="219">
        <v>2793357.8000000003</v>
      </c>
      <c r="K23" s="219">
        <v>8504212</v>
      </c>
      <c r="L23" s="219">
        <v>559006.79999999981</v>
      </c>
      <c r="M23" s="219">
        <v>9063218.8000000007</v>
      </c>
      <c r="N23" s="219">
        <v>1149672</v>
      </c>
      <c r="O23" s="219">
        <v>10212890.800000001</v>
      </c>
      <c r="P23" s="219">
        <v>13006248.600000001</v>
      </c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</row>
    <row r="24" spans="1:35" ht="16.5" customHeight="1" x14ac:dyDescent="0.15">
      <c r="A24" s="192" t="s">
        <v>240</v>
      </c>
      <c r="B24" s="193">
        <v>5</v>
      </c>
      <c r="C24" s="194" t="s">
        <v>240</v>
      </c>
      <c r="D24" s="195">
        <v>224139.8</v>
      </c>
      <c r="E24" s="196">
        <v>873924.9</v>
      </c>
      <c r="F24" s="197">
        <v>611786.6</v>
      </c>
      <c r="G24" s="198">
        <v>796511.5</v>
      </c>
      <c r="H24" s="197">
        <v>2506362.7999999998</v>
      </c>
      <c r="I24" s="197">
        <v>773545</v>
      </c>
      <c r="J24" s="197">
        <v>3279907.8</v>
      </c>
      <c r="K24" s="197">
        <v>8596281</v>
      </c>
      <c r="L24" s="197">
        <v>410246.89999999985</v>
      </c>
      <c r="M24" s="197">
        <v>9006527.9000000004</v>
      </c>
      <c r="N24" s="197">
        <v>1130556</v>
      </c>
      <c r="O24" s="197">
        <v>10137083.9</v>
      </c>
      <c r="P24" s="197">
        <v>13416991.699999999</v>
      </c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</row>
    <row r="25" spans="1:35" s="169" customFormat="1" ht="16.5" customHeight="1" x14ac:dyDescent="0.15">
      <c r="A25" s="192" t="s">
        <v>240</v>
      </c>
      <c r="B25" s="193">
        <v>6</v>
      </c>
      <c r="C25" s="194" t="s">
        <v>240</v>
      </c>
      <c r="D25" s="195">
        <v>205711.9</v>
      </c>
      <c r="E25" s="196">
        <v>859033.20000000007</v>
      </c>
      <c r="F25" s="197">
        <v>560992.80000000005</v>
      </c>
      <c r="G25" s="198">
        <v>626368</v>
      </c>
      <c r="H25" s="197">
        <v>2252105.9000000004</v>
      </c>
      <c r="I25" s="197">
        <v>665806</v>
      </c>
      <c r="J25" s="197">
        <v>2917911.9000000004</v>
      </c>
      <c r="K25" s="197">
        <v>8110725</v>
      </c>
      <c r="L25" s="197">
        <v>415375.1</v>
      </c>
      <c r="M25" s="197">
        <v>8526100.0999999996</v>
      </c>
      <c r="N25" s="197">
        <v>1104655</v>
      </c>
      <c r="O25" s="197">
        <v>9630755.0999999996</v>
      </c>
      <c r="P25" s="197">
        <v>12548667</v>
      </c>
    </row>
    <row r="26" spans="1:35" s="169" customFormat="1" ht="16.5" customHeight="1" x14ac:dyDescent="0.15">
      <c r="A26" s="192" t="s">
        <v>240</v>
      </c>
      <c r="B26" s="193">
        <v>7</v>
      </c>
      <c r="C26" s="194" t="s">
        <v>240</v>
      </c>
      <c r="D26" s="195">
        <v>185291.3</v>
      </c>
      <c r="E26" s="196">
        <v>622117.5</v>
      </c>
      <c r="F26" s="197">
        <v>399728.3</v>
      </c>
      <c r="G26" s="198">
        <v>501046.00000000006</v>
      </c>
      <c r="H26" s="197">
        <v>1708183.1</v>
      </c>
      <c r="I26" s="197">
        <v>531232</v>
      </c>
      <c r="J26" s="197">
        <v>2239415.1</v>
      </c>
      <c r="K26" s="197">
        <v>6027865</v>
      </c>
      <c r="L26" s="197">
        <v>446665.4</v>
      </c>
      <c r="M26" s="197">
        <v>6474530.4000000004</v>
      </c>
      <c r="N26" s="197">
        <v>1117124</v>
      </c>
      <c r="O26" s="197">
        <v>7591654.4000000004</v>
      </c>
      <c r="P26" s="197">
        <v>9831069.5</v>
      </c>
    </row>
    <row r="27" spans="1:35" s="169" customFormat="1" x14ac:dyDescent="0.15">
      <c r="A27" s="244"/>
      <c r="B27" s="245">
        <v>8</v>
      </c>
      <c r="C27" s="245"/>
      <c r="D27" s="246">
        <v>215395</v>
      </c>
      <c r="E27" s="227">
        <v>705451</v>
      </c>
      <c r="F27" s="223">
        <v>496039</v>
      </c>
      <c r="G27" s="223">
        <v>742467</v>
      </c>
      <c r="H27" s="223">
        <f>SUM(D27:G27)</f>
        <v>2159352</v>
      </c>
      <c r="I27" s="223">
        <v>539719</v>
      </c>
      <c r="J27" s="223">
        <f>H27+I27</f>
        <v>2699071</v>
      </c>
      <c r="K27" s="223">
        <v>7240315</v>
      </c>
      <c r="L27" s="223">
        <v>581327</v>
      </c>
      <c r="M27" s="223">
        <f>K27+L27</f>
        <v>7821642</v>
      </c>
      <c r="N27" s="223">
        <v>1308421</v>
      </c>
      <c r="O27" s="223">
        <f>M27+N27</f>
        <v>9130063</v>
      </c>
      <c r="P27" s="197">
        <f>J27+O27</f>
        <v>11829134</v>
      </c>
    </row>
    <row r="28" spans="1:35" s="169" customFormat="1" x14ac:dyDescent="0.15">
      <c r="A28" s="244"/>
      <c r="B28" s="245">
        <v>9</v>
      </c>
      <c r="C28" s="245"/>
      <c r="D28" s="247">
        <v>231289</v>
      </c>
      <c r="E28" s="224">
        <v>697474</v>
      </c>
      <c r="F28" s="223">
        <v>455049</v>
      </c>
      <c r="G28" s="223">
        <v>594865</v>
      </c>
      <c r="H28" s="223">
        <f>SUM(D28:G28)</f>
        <v>1978677</v>
      </c>
      <c r="I28" s="223">
        <v>558871</v>
      </c>
      <c r="J28" s="223">
        <f>H28+I28</f>
        <v>2537548</v>
      </c>
      <c r="K28" s="223">
        <v>8279166</v>
      </c>
      <c r="L28" s="223">
        <v>484691</v>
      </c>
      <c r="M28" s="223">
        <f>K28+L28</f>
        <v>8763857</v>
      </c>
      <c r="N28" s="223">
        <v>1225413</v>
      </c>
      <c r="O28" s="223">
        <f>M28+N28</f>
        <v>9989270</v>
      </c>
      <c r="P28" s="197">
        <f>J28+O28</f>
        <v>12526818</v>
      </c>
    </row>
    <row r="29" spans="1:35" s="169" customFormat="1" x14ac:dyDescent="0.15">
      <c r="A29" s="244"/>
      <c r="B29" s="245">
        <v>10</v>
      </c>
      <c r="C29" s="248"/>
      <c r="D29" s="247">
        <v>225198</v>
      </c>
      <c r="E29" s="227">
        <v>751837</v>
      </c>
      <c r="F29" s="197">
        <v>505538</v>
      </c>
      <c r="G29" s="197">
        <v>582196</v>
      </c>
      <c r="H29" s="197">
        <f>SUM(D29:G29)</f>
        <v>2064769</v>
      </c>
      <c r="I29" s="197">
        <v>628047</v>
      </c>
      <c r="J29" s="197">
        <f>H29+I29</f>
        <v>2692816</v>
      </c>
      <c r="K29" s="197">
        <v>7637218</v>
      </c>
      <c r="L29" s="197">
        <v>421461</v>
      </c>
      <c r="M29" s="197">
        <f>K29+L29</f>
        <v>8058679</v>
      </c>
      <c r="N29" s="197">
        <v>913803</v>
      </c>
      <c r="O29" s="197">
        <f>M29+N29</f>
        <v>8972482</v>
      </c>
      <c r="P29" s="197">
        <f>J29+O29</f>
        <v>11665298</v>
      </c>
    </row>
    <row r="30" spans="1:35" s="169" customFormat="1" x14ac:dyDescent="0.15">
      <c r="A30" s="249"/>
      <c r="B30" s="250">
        <v>11</v>
      </c>
      <c r="C30" s="251"/>
      <c r="D30" s="252">
        <f>(和4!H25+和4!L25+和4!P25+和4!T25+和4!X25+和4!H46+和4!L46+和4!P46+和4!T46+和4!X46+和42!H26+和42!L26+和42!P26+和42!T26+和42!X26+和42!H47)</f>
        <v>256379.99999999994</v>
      </c>
      <c r="E30" s="205">
        <f>(和3!H26+和3!L26+和3!P26+和3!T26+和3!X26+和32!H26+和32!L26+和32!P26+和32!T26+和32!X26+和33!H26+和33!L26+和33!P26+和33!T26+和33!X26+和3未!H26+和3未!L26+和3未!P26+和3未!T26)</f>
        <v>748771.8</v>
      </c>
      <c r="F30" s="204">
        <f>(乳21!H25+乳21!L25+乳21!P25+乳21!T25+乳21!X25+乳22!H25+乳22!L25+乳22!P25+乳22!T25+乳22!X25+乳23!H25+乳23!L25+乳2未!H25+乳2未!L25+乳2未!P25+乳2未!T25+乳2未!X25+乳2未!H45+乳2未!L45+乳2未!P45)</f>
        <v>595326.80000000005</v>
      </c>
      <c r="G30" s="204">
        <f>(交雑31!H25+交雑31!L25+交雑31!P25+交雑31!T25+交雑31!X25+交雑32!H25+交雑32!L25+交雑32!P25+交雑32!T25+交雑32!X25+交雑33!H25+交雑33!L25+交雑未!H25+交雑未!L25+交雑未!P25+交雑未!T25+交雑未!X25)</f>
        <v>781380.99999999988</v>
      </c>
      <c r="H30" s="204">
        <f>SUM(D30:G30)</f>
        <v>2381859.6</v>
      </c>
      <c r="I30" s="204">
        <f>(輸入牛!P41+輸入牛!T41+輸入牛!X41+輸入牛2!H20+輸入牛2!L20+輸入牛2!P20+輸入牛2!T20+輸入牛2!X20+輸入牛2!H40+輸入牛2!L40+輸入牛2!P40+輸入牛2!T40)</f>
        <v>928682.5</v>
      </c>
      <c r="J30" s="204">
        <f>H30+I30</f>
        <v>3310542.1</v>
      </c>
      <c r="K30" s="204">
        <f>(豚!H18+豚!L18+豚!P18+豚!T18+豚2!H19+豚2!L19+豚2!P19)</f>
        <v>10178535.199999999</v>
      </c>
      <c r="L30" s="204">
        <f>(豚ﾌﾛｰｽﾞﾝ!H24+豚ﾌﾛｰｽﾞﾝ!L24+豚ﾌﾛｰｽﾞﾝ!P24+豚ﾌﾛｰｽﾞﾝ!T24+豚ﾌﾛｰｽﾞﾝ!H43+豚ﾌﾛｰｽﾞﾝ!L43)</f>
        <v>504137.10000000003</v>
      </c>
      <c r="M30" s="204">
        <f>K30+L30</f>
        <v>10682672.299999999</v>
      </c>
      <c r="N30" s="204">
        <f>(輸入豚!H21+輸入豚!L21+輸入豚!P21+輸入豚!T21+輸入豚!X21+輸入豚!H41+輸入豚!L41+輸入豚!P41+輸入豚!T41+輸入豚!X41+輸入豚2!H21+輸入豚2!L21+輸入豚2!P21+輸入豚2!T21)</f>
        <v>1220818.4000000001</v>
      </c>
      <c r="O30" s="204">
        <f>M30+N30</f>
        <v>11903490.699999999</v>
      </c>
      <c r="P30" s="204">
        <f>J30+O30</f>
        <v>15214032.799999999</v>
      </c>
    </row>
    <row r="31" spans="1:35" s="169" customFormat="1" x14ac:dyDescent="0.15">
      <c r="A31" s="231"/>
      <c r="B31" s="231"/>
      <c r="C31" s="232" t="s">
        <v>251</v>
      </c>
      <c r="D31" s="233" t="s">
        <v>252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</row>
    <row r="32" spans="1:35" x14ac:dyDescent="0.15"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</row>
    <row r="33" spans="1:35" x14ac:dyDescent="0.15">
      <c r="A33" s="169"/>
      <c r="B33" s="169"/>
      <c r="C33" s="169"/>
      <c r="D33" s="236"/>
      <c r="E33" s="237"/>
      <c r="F33" s="237"/>
      <c r="G33" s="237"/>
      <c r="H33" s="254"/>
      <c r="I33" s="236"/>
      <c r="J33" s="254"/>
      <c r="K33" s="236"/>
      <c r="L33" s="236"/>
      <c r="M33" s="254"/>
      <c r="N33" s="236"/>
      <c r="O33" s="254"/>
      <c r="P33" s="254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</row>
    <row r="34" spans="1:35" x14ac:dyDescent="0.15">
      <c r="A34" s="169"/>
      <c r="B34" s="169"/>
      <c r="C34" s="169"/>
      <c r="D34" s="236"/>
      <c r="E34" s="237"/>
      <c r="F34" s="237"/>
      <c r="G34" s="237"/>
      <c r="H34" s="169"/>
      <c r="I34" s="236"/>
      <c r="J34" s="169"/>
      <c r="K34" s="236"/>
      <c r="L34" s="236"/>
      <c r="M34" s="169"/>
      <c r="N34" s="236"/>
      <c r="O34" s="169"/>
      <c r="P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</row>
    <row r="35" spans="1:35" x14ac:dyDescent="0.15">
      <c r="A35" s="169"/>
      <c r="B35" s="169"/>
      <c r="C35" s="169"/>
      <c r="D35" s="255"/>
      <c r="E35" s="237"/>
      <c r="F35" s="237"/>
      <c r="G35" s="237"/>
      <c r="H35" s="169"/>
      <c r="I35" s="236"/>
      <c r="J35" s="169"/>
      <c r="K35" s="236"/>
      <c r="L35" s="236"/>
      <c r="M35" s="169"/>
      <c r="N35" s="236"/>
      <c r="O35" s="169"/>
      <c r="P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</row>
    <row r="36" spans="1:35" x14ac:dyDescent="0.15">
      <c r="A36" s="169"/>
      <c r="B36" s="169"/>
      <c r="C36" s="169"/>
      <c r="D36" s="236"/>
      <c r="E36" s="237"/>
      <c r="F36" s="237"/>
      <c r="G36" s="237"/>
      <c r="H36" s="169"/>
      <c r="I36" s="236"/>
      <c r="J36" s="169"/>
      <c r="K36" s="236"/>
      <c r="L36" s="236"/>
      <c r="M36" s="169"/>
      <c r="N36" s="236"/>
      <c r="O36" s="169"/>
      <c r="P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</row>
    <row r="37" spans="1:35" x14ac:dyDescent="0.15">
      <c r="A37" s="169"/>
      <c r="B37" s="169"/>
      <c r="C37" s="169"/>
      <c r="D37" s="236"/>
      <c r="E37" s="224"/>
      <c r="F37" s="237"/>
      <c r="G37" s="237"/>
      <c r="H37" s="169"/>
      <c r="I37" s="236"/>
      <c r="J37" s="169"/>
      <c r="K37" s="236"/>
      <c r="L37" s="236"/>
      <c r="M37" s="169"/>
      <c r="N37" s="236"/>
      <c r="O37" s="169"/>
      <c r="P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</row>
    <row r="38" spans="1:35" x14ac:dyDescent="0.15">
      <c r="A38" s="169"/>
      <c r="B38" s="169"/>
      <c r="C38" s="169"/>
      <c r="D38" s="236"/>
      <c r="E38" s="236"/>
      <c r="F38" s="237"/>
      <c r="G38" s="237"/>
      <c r="H38" s="169"/>
      <c r="I38" s="236"/>
      <c r="J38" s="169"/>
      <c r="K38" s="236"/>
      <c r="L38" s="236"/>
      <c r="M38" s="169"/>
      <c r="N38" s="236"/>
      <c r="O38" s="169"/>
      <c r="P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</row>
    <row r="39" spans="1:35" x14ac:dyDescent="0.15">
      <c r="A39" s="169"/>
      <c r="B39" s="169"/>
      <c r="C39" s="169"/>
      <c r="D39" s="236"/>
      <c r="E39" s="236"/>
      <c r="F39" s="237"/>
      <c r="G39" s="237"/>
      <c r="H39" s="169"/>
      <c r="I39" s="236"/>
      <c r="J39" s="169"/>
      <c r="K39" s="236"/>
      <c r="L39" s="169"/>
      <c r="M39" s="169"/>
      <c r="N39" s="236"/>
      <c r="O39" s="169"/>
      <c r="P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</row>
    <row r="40" spans="1:35" x14ac:dyDescent="0.15">
      <c r="A40" s="169"/>
      <c r="B40" s="169"/>
      <c r="C40" s="169"/>
      <c r="D40" s="236"/>
      <c r="E40" s="236"/>
      <c r="F40" s="237"/>
      <c r="G40" s="237"/>
      <c r="H40" s="169"/>
      <c r="I40" s="236"/>
      <c r="J40" s="169"/>
      <c r="K40" s="169"/>
      <c r="L40" s="169"/>
      <c r="M40" s="169"/>
      <c r="N40" s="236"/>
      <c r="O40" s="169"/>
      <c r="P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</row>
    <row r="41" spans="1:35" x14ac:dyDescent="0.15">
      <c r="A41" s="169"/>
      <c r="B41" s="169"/>
      <c r="C41" s="169"/>
      <c r="D41" s="236"/>
      <c r="E41" s="236"/>
      <c r="F41" s="237"/>
      <c r="G41" s="237"/>
      <c r="H41" s="169"/>
      <c r="I41" s="236"/>
      <c r="J41" s="169"/>
      <c r="K41" s="169"/>
      <c r="L41" s="169"/>
      <c r="M41" s="169"/>
      <c r="N41" s="236"/>
      <c r="O41" s="169"/>
      <c r="P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</row>
    <row r="42" spans="1:35" x14ac:dyDescent="0.15">
      <c r="A42" s="169"/>
      <c r="B42" s="169"/>
      <c r="C42" s="169"/>
      <c r="D42" s="236"/>
      <c r="E42" s="236"/>
      <c r="F42" s="237"/>
      <c r="G42" s="237"/>
      <c r="H42" s="169"/>
      <c r="I42" s="236"/>
      <c r="J42" s="169"/>
      <c r="K42" s="169"/>
      <c r="L42" s="169"/>
      <c r="M42" s="169"/>
      <c r="N42" s="236"/>
      <c r="O42" s="169"/>
      <c r="P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</row>
    <row r="43" spans="1:35" x14ac:dyDescent="0.15">
      <c r="A43" s="169"/>
      <c r="B43" s="169"/>
      <c r="C43" s="169"/>
      <c r="D43" s="237"/>
      <c r="E43" s="236"/>
      <c r="F43" s="237"/>
      <c r="G43" s="237"/>
      <c r="H43" s="169"/>
      <c r="I43" s="236"/>
      <c r="J43" s="169"/>
      <c r="K43" s="169"/>
      <c r="L43" s="169"/>
      <c r="M43" s="169"/>
      <c r="N43" s="236"/>
      <c r="O43" s="169"/>
      <c r="P43" s="169"/>
    </row>
    <row r="44" spans="1:35" x14ac:dyDescent="0.15">
      <c r="A44" s="169"/>
      <c r="B44" s="169"/>
      <c r="C44" s="169"/>
      <c r="D44" s="237"/>
      <c r="E44" s="236"/>
      <c r="F44" s="237"/>
      <c r="G44" s="237"/>
      <c r="H44" s="169"/>
      <c r="I44" s="236"/>
      <c r="J44" s="169"/>
      <c r="K44" s="169"/>
      <c r="L44" s="169"/>
      <c r="M44" s="169"/>
      <c r="N44" s="236"/>
      <c r="O44" s="169"/>
      <c r="P44" s="169"/>
    </row>
    <row r="45" spans="1:35" x14ac:dyDescent="0.15">
      <c r="A45" s="169"/>
      <c r="B45" s="169"/>
      <c r="C45" s="169"/>
      <c r="D45" s="237"/>
      <c r="E45" s="236"/>
      <c r="F45" s="237"/>
      <c r="G45" s="237"/>
      <c r="H45" s="169"/>
      <c r="I45" s="169"/>
      <c r="J45" s="169"/>
      <c r="K45" s="169"/>
      <c r="L45" s="169"/>
      <c r="M45" s="169"/>
      <c r="N45" s="236"/>
      <c r="O45" s="169"/>
      <c r="P45" s="169"/>
    </row>
    <row r="46" spans="1:35" x14ac:dyDescent="0.15">
      <c r="A46" s="169"/>
      <c r="B46" s="169"/>
      <c r="C46" s="169"/>
      <c r="D46" s="237"/>
      <c r="E46" s="236"/>
      <c r="F46" s="237"/>
      <c r="G46" s="237"/>
      <c r="H46" s="169"/>
      <c r="I46" s="169"/>
      <c r="J46" s="169"/>
      <c r="K46" s="169"/>
      <c r="L46" s="169"/>
      <c r="M46" s="169"/>
      <c r="N46" s="236"/>
      <c r="O46" s="169"/>
      <c r="P46" s="169"/>
    </row>
    <row r="47" spans="1:35" x14ac:dyDescent="0.15">
      <c r="A47" s="169"/>
      <c r="B47" s="169"/>
      <c r="C47" s="169"/>
      <c r="D47" s="237"/>
      <c r="E47" s="236"/>
      <c r="F47" s="237"/>
      <c r="G47" s="237"/>
      <c r="H47" s="169"/>
      <c r="I47" s="169"/>
      <c r="J47" s="169"/>
      <c r="K47" s="169"/>
      <c r="L47" s="169"/>
      <c r="M47" s="169"/>
      <c r="N47" s="169"/>
      <c r="O47" s="169"/>
      <c r="P47" s="169"/>
    </row>
    <row r="48" spans="1:35" x14ac:dyDescent="0.15">
      <c r="A48" s="169"/>
      <c r="B48" s="169"/>
      <c r="C48" s="169"/>
      <c r="D48" s="237"/>
      <c r="E48" s="236"/>
      <c r="F48" s="237"/>
      <c r="G48" s="237"/>
      <c r="H48" s="169"/>
      <c r="I48" s="169"/>
      <c r="J48" s="169"/>
      <c r="K48" s="169"/>
      <c r="L48" s="169"/>
      <c r="M48" s="169"/>
      <c r="N48" s="169"/>
      <c r="O48" s="169"/>
      <c r="P48" s="169"/>
    </row>
    <row r="49" spans="1:16" x14ac:dyDescent="0.15">
      <c r="A49" s="169"/>
      <c r="B49" s="169"/>
      <c r="C49" s="169"/>
      <c r="D49" s="169"/>
      <c r="E49" s="236"/>
      <c r="F49" s="237"/>
      <c r="G49" s="237"/>
      <c r="H49" s="169"/>
      <c r="I49" s="169"/>
      <c r="J49" s="169"/>
      <c r="K49" s="169"/>
      <c r="L49" s="169"/>
      <c r="M49" s="169"/>
      <c r="N49" s="169"/>
      <c r="O49" s="169"/>
      <c r="P49" s="169"/>
    </row>
    <row r="50" spans="1:16" x14ac:dyDescent="0.15">
      <c r="A50" s="169"/>
      <c r="B50" s="169"/>
      <c r="C50" s="169"/>
      <c r="D50" s="169"/>
      <c r="E50" s="169"/>
      <c r="F50" s="237"/>
      <c r="G50" s="169"/>
      <c r="H50" s="169"/>
      <c r="I50" s="169"/>
      <c r="J50" s="169"/>
      <c r="K50" s="169"/>
      <c r="L50" s="169"/>
      <c r="M50" s="169"/>
      <c r="N50" s="169"/>
      <c r="O50" s="169"/>
      <c r="P50" s="169"/>
    </row>
    <row r="51" spans="1:16" x14ac:dyDescent="0.15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</row>
    <row r="52" spans="1:16" x14ac:dyDescent="0.15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</row>
    <row r="53" spans="1:16" x14ac:dyDescent="0.15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</row>
    <row r="54" spans="1:16" x14ac:dyDescent="0.15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</row>
    <row r="55" spans="1:16" x14ac:dyDescent="0.15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</row>
    <row r="56" spans="1:16" x14ac:dyDescent="0.15">
      <c r="A56" s="169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</row>
    <row r="57" spans="1:16" x14ac:dyDescent="0.15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</row>
    <row r="58" spans="1:16" x14ac:dyDescent="0.15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</row>
    <row r="59" spans="1:16" x14ac:dyDescent="0.15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</row>
    <row r="60" spans="1:16" x14ac:dyDescent="0.15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</row>
    <row r="61" spans="1:16" x14ac:dyDescent="0.15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</row>
    <row r="62" spans="1:16" x14ac:dyDescent="0.15">
      <c r="A62" s="169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</row>
    <row r="63" spans="1:16" x14ac:dyDescent="0.15">
      <c r="A63" s="169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</row>
    <row r="64" spans="1:16" x14ac:dyDescent="0.15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</row>
    <row r="65" spans="1:16" x14ac:dyDescent="0.15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</row>
    <row r="66" spans="1:16" x14ac:dyDescent="0.15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</row>
    <row r="67" spans="1:16" x14ac:dyDescent="0.15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</row>
    <row r="68" spans="1:16" x14ac:dyDescent="0.15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</row>
    <row r="69" spans="1:16" x14ac:dyDescent="0.15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</row>
    <row r="70" spans="1:16" x14ac:dyDescent="0.15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</row>
    <row r="71" spans="1:16" x14ac:dyDescent="0.15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1"/>
  <sheetViews>
    <sheetView topLeftCell="A16" workbookViewId="0"/>
  </sheetViews>
  <sheetFormatPr defaultRowHeight="13.5" x14ac:dyDescent="0.15"/>
  <cols>
    <col min="1" max="1" width="4.375" style="170" customWidth="1"/>
    <col min="2" max="2" width="3.125" style="170" customWidth="1"/>
    <col min="3" max="3" width="2.625" style="170" customWidth="1"/>
    <col min="4" max="4" width="8.75" style="170" customWidth="1"/>
    <col min="5" max="10" width="9.375" style="170" customWidth="1"/>
    <col min="11" max="11" width="10.625" style="170" customWidth="1"/>
    <col min="12" max="12" width="8.75" style="170" customWidth="1"/>
    <col min="13" max="13" width="10.625" style="170" customWidth="1"/>
    <col min="14" max="14" width="9.375" style="170" customWidth="1"/>
    <col min="15" max="15" width="9.875" style="170" customWidth="1"/>
    <col min="16" max="16" width="11.5" style="170" customWidth="1"/>
    <col min="17" max="16384" width="9" style="170"/>
  </cols>
  <sheetData>
    <row r="1" spans="1:35" s="154" customFormat="1" ht="19.5" customHeight="1" x14ac:dyDescent="0.15">
      <c r="A1" s="153"/>
      <c r="C1" s="155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</row>
    <row r="2" spans="1:35" s="161" customFormat="1" ht="15" customHeight="1" x14ac:dyDescent="0.15">
      <c r="A2" s="156"/>
      <c r="B2" s="156"/>
      <c r="C2" s="157" t="s">
        <v>253</v>
      </c>
      <c r="D2" s="158" t="s">
        <v>254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</row>
    <row r="3" spans="1:35" s="259" customFormat="1" ht="13.5" customHeight="1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3"/>
      <c r="P3" s="164" t="s">
        <v>247</v>
      </c>
      <c r="Q3" s="241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</row>
    <row r="4" spans="1:35" ht="18.75" customHeight="1" x14ac:dyDescent="0.15">
      <c r="A4" s="165"/>
      <c r="B4" s="166"/>
      <c r="C4" s="167"/>
      <c r="D4" s="598" t="s">
        <v>222</v>
      </c>
      <c r="E4" s="599"/>
      <c r="F4" s="599"/>
      <c r="G4" s="599"/>
      <c r="H4" s="600"/>
      <c r="I4" s="168"/>
      <c r="J4" s="168"/>
      <c r="K4" s="598" t="s">
        <v>223</v>
      </c>
      <c r="L4" s="599"/>
      <c r="M4" s="600"/>
      <c r="N4" s="168"/>
      <c r="O4" s="168"/>
      <c r="P4" s="168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</row>
    <row r="5" spans="1:35" ht="18.75" customHeight="1" x14ac:dyDescent="0.15">
      <c r="A5" s="171"/>
      <c r="B5" s="172"/>
      <c r="C5" s="173"/>
      <c r="D5" s="601" t="s">
        <v>224</v>
      </c>
      <c r="E5" s="602"/>
      <c r="F5" s="174" t="s">
        <v>225</v>
      </c>
      <c r="G5" s="175" t="s">
        <v>226</v>
      </c>
      <c r="H5" s="603" t="s">
        <v>227</v>
      </c>
      <c r="I5" s="176" t="s">
        <v>228</v>
      </c>
      <c r="J5" s="176" t="s">
        <v>229</v>
      </c>
      <c r="K5" s="174" t="s">
        <v>230</v>
      </c>
      <c r="L5" s="174" t="s">
        <v>248</v>
      </c>
      <c r="M5" s="603" t="s">
        <v>227</v>
      </c>
      <c r="N5" s="176" t="s">
        <v>232</v>
      </c>
      <c r="O5" s="176" t="s">
        <v>233</v>
      </c>
      <c r="P5" s="176" t="s">
        <v>234</v>
      </c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</row>
    <row r="6" spans="1:35" ht="18.75" customHeight="1" x14ac:dyDescent="0.15">
      <c r="A6" s="177"/>
      <c r="B6" s="178"/>
      <c r="C6" s="179"/>
      <c r="D6" s="180" t="s">
        <v>235</v>
      </c>
      <c r="E6" s="181" t="s">
        <v>236</v>
      </c>
      <c r="F6" s="182" t="s">
        <v>237</v>
      </c>
      <c r="G6" s="183" t="s">
        <v>236</v>
      </c>
      <c r="H6" s="604"/>
      <c r="I6" s="184"/>
      <c r="J6" s="184"/>
      <c r="K6" s="182" t="s">
        <v>238</v>
      </c>
      <c r="L6" s="182" t="s">
        <v>239</v>
      </c>
      <c r="M6" s="604"/>
      <c r="N6" s="184"/>
      <c r="O6" s="184"/>
      <c r="P6" s="184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</row>
    <row r="7" spans="1:35" ht="16.5" customHeight="1" x14ac:dyDescent="0.15">
      <c r="A7" s="185" t="s">
        <v>72</v>
      </c>
      <c r="B7" s="186">
        <v>18</v>
      </c>
      <c r="C7" s="187" t="s">
        <v>105</v>
      </c>
      <c r="D7" s="188">
        <v>1692406</v>
      </c>
      <c r="E7" s="189">
        <v>4967833</v>
      </c>
      <c r="F7" s="190">
        <v>3057656</v>
      </c>
      <c r="G7" s="191">
        <v>2344426</v>
      </c>
      <c r="H7" s="190">
        <v>12062321</v>
      </c>
      <c r="I7" s="190">
        <v>5570164</v>
      </c>
      <c r="J7" s="190">
        <v>17632485</v>
      </c>
      <c r="K7" s="190">
        <v>37478209</v>
      </c>
      <c r="L7" s="190">
        <v>1048133</v>
      </c>
      <c r="M7" s="190">
        <v>38526342</v>
      </c>
      <c r="N7" s="190">
        <v>5796419</v>
      </c>
      <c r="O7" s="190">
        <v>44322761</v>
      </c>
      <c r="P7" s="190">
        <v>61955246</v>
      </c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</row>
    <row r="8" spans="1:35" ht="16.5" customHeight="1" x14ac:dyDescent="0.15">
      <c r="A8" s="192" t="s">
        <v>240</v>
      </c>
      <c r="B8" s="193">
        <v>19</v>
      </c>
      <c r="C8" s="194" t="s">
        <v>240</v>
      </c>
      <c r="D8" s="195">
        <v>1733189</v>
      </c>
      <c r="E8" s="196">
        <v>4828470</v>
      </c>
      <c r="F8" s="197">
        <v>5978394</v>
      </c>
      <c r="G8" s="198">
        <v>3142026</v>
      </c>
      <c r="H8" s="197">
        <v>15682079</v>
      </c>
      <c r="I8" s="197">
        <v>4496989</v>
      </c>
      <c r="J8" s="197">
        <v>20179068</v>
      </c>
      <c r="K8" s="197">
        <v>39345209</v>
      </c>
      <c r="L8" s="197">
        <v>1136232</v>
      </c>
      <c r="M8" s="197">
        <v>40481441</v>
      </c>
      <c r="N8" s="197">
        <v>5879489</v>
      </c>
      <c r="O8" s="197">
        <v>46360930</v>
      </c>
      <c r="P8" s="197">
        <v>66539998</v>
      </c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</row>
    <row r="9" spans="1:35" ht="16.5" customHeight="1" x14ac:dyDescent="0.15">
      <c r="A9" s="192" t="s">
        <v>240</v>
      </c>
      <c r="B9" s="193">
        <v>20</v>
      </c>
      <c r="C9" s="194" t="s">
        <v>240</v>
      </c>
      <c r="D9" s="195">
        <v>1665167.2600000002</v>
      </c>
      <c r="E9" s="196">
        <v>4661587</v>
      </c>
      <c r="F9" s="197">
        <v>6731551.2999999998</v>
      </c>
      <c r="G9" s="198">
        <v>3273030.3</v>
      </c>
      <c r="H9" s="197">
        <v>16331335.859999999</v>
      </c>
      <c r="I9" s="197">
        <v>3731510.3</v>
      </c>
      <c r="J9" s="197">
        <v>20062846.16</v>
      </c>
      <c r="K9" s="197">
        <v>35724847</v>
      </c>
      <c r="L9" s="197">
        <v>1260430.6000000001</v>
      </c>
      <c r="M9" s="197">
        <v>36985277.600000001</v>
      </c>
      <c r="N9" s="197">
        <v>6972958</v>
      </c>
      <c r="O9" s="197">
        <v>43958235.600000001</v>
      </c>
      <c r="P9" s="197">
        <v>64021081.760000005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</row>
    <row r="10" spans="1:35" ht="16.5" customHeight="1" x14ac:dyDescent="0.15">
      <c r="A10" s="199" t="s">
        <v>240</v>
      </c>
      <c r="B10" s="200">
        <v>21</v>
      </c>
      <c r="C10" s="201" t="s">
        <v>240</v>
      </c>
      <c r="D10" s="202">
        <v>1718253</v>
      </c>
      <c r="E10" s="203">
        <v>4858935</v>
      </c>
      <c r="F10" s="204">
        <v>6082361</v>
      </c>
      <c r="G10" s="205">
        <v>3817475</v>
      </c>
      <c r="H10" s="204">
        <v>16477024</v>
      </c>
      <c r="I10" s="204">
        <v>2813901</v>
      </c>
      <c r="J10" s="204">
        <v>19290925</v>
      </c>
      <c r="K10" s="204">
        <v>37298389</v>
      </c>
      <c r="L10" s="204">
        <v>1321980</v>
      </c>
      <c r="M10" s="204">
        <v>38620369</v>
      </c>
      <c r="N10" s="204">
        <v>6638355</v>
      </c>
      <c r="O10" s="204">
        <v>45258724</v>
      </c>
      <c r="P10" s="204">
        <v>64549649</v>
      </c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</row>
    <row r="11" spans="1:35" ht="16.5" customHeight="1" x14ac:dyDescent="0.15">
      <c r="A11" s="192" t="s">
        <v>241</v>
      </c>
      <c r="B11" s="193">
        <v>4</v>
      </c>
      <c r="C11" s="206" t="s">
        <v>242</v>
      </c>
      <c r="D11" s="195">
        <v>130343.1</v>
      </c>
      <c r="E11" s="196">
        <v>335827</v>
      </c>
      <c r="F11" s="197">
        <v>457739</v>
      </c>
      <c r="G11" s="198">
        <v>286691.20000000001</v>
      </c>
      <c r="H11" s="197">
        <v>1210600.3</v>
      </c>
      <c r="I11" s="197">
        <v>295835</v>
      </c>
      <c r="J11" s="197">
        <v>1506435.3</v>
      </c>
      <c r="K11" s="197">
        <v>2903395</v>
      </c>
      <c r="L11" s="197">
        <v>182068.90000000002</v>
      </c>
      <c r="M11" s="197">
        <v>3085463.9</v>
      </c>
      <c r="N11" s="197">
        <v>588612</v>
      </c>
      <c r="O11" s="197">
        <v>3674075.9</v>
      </c>
      <c r="P11" s="197">
        <v>5180511.2</v>
      </c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</row>
    <row r="12" spans="1:35" ht="16.5" customHeight="1" x14ac:dyDescent="0.15">
      <c r="A12" s="192" t="s">
        <v>240</v>
      </c>
      <c r="B12" s="193">
        <v>5</v>
      </c>
      <c r="C12" s="194" t="s">
        <v>240</v>
      </c>
      <c r="D12" s="195">
        <v>132002.70000000001</v>
      </c>
      <c r="E12" s="196">
        <v>444253.9</v>
      </c>
      <c r="F12" s="197">
        <v>555619</v>
      </c>
      <c r="G12" s="198">
        <v>313340.40000000002</v>
      </c>
      <c r="H12" s="197">
        <v>1445216</v>
      </c>
      <c r="I12" s="197">
        <v>250038</v>
      </c>
      <c r="J12" s="197">
        <v>1695254</v>
      </c>
      <c r="K12" s="197">
        <v>2933001</v>
      </c>
      <c r="L12" s="197">
        <v>98275.1</v>
      </c>
      <c r="M12" s="197">
        <v>3031276.1</v>
      </c>
      <c r="N12" s="197">
        <v>518637</v>
      </c>
      <c r="O12" s="197">
        <v>3549913.1</v>
      </c>
      <c r="P12" s="197">
        <v>5245167.0999999996</v>
      </c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</row>
    <row r="13" spans="1:35" ht="16.5" customHeight="1" x14ac:dyDescent="0.15">
      <c r="A13" s="192" t="s">
        <v>240</v>
      </c>
      <c r="B13" s="193">
        <v>6</v>
      </c>
      <c r="C13" s="194" t="s">
        <v>240</v>
      </c>
      <c r="D13" s="195">
        <v>127476</v>
      </c>
      <c r="E13" s="196">
        <v>329170</v>
      </c>
      <c r="F13" s="197">
        <v>568461</v>
      </c>
      <c r="G13" s="198">
        <v>396680</v>
      </c>
      <c r="H13" s="197">
        <v>1421787</v>
      </c>
      <c r="I13" s="197">
        <v>217057</v>
      </c>
      <c r="J13" s="197">
        <v>1638844</v>
      </c>
      <c r="K13" s="197">
        <v>3230225</v>
      </c>
      <c r="L13" s="197">
        <v>170684</v>
      </c>
      <c r="M13" s="197">
        <v>3400909</v>
      </c>
      <c r="N13" s="197">
        <v>577142</v>
      </c>
      <c r="O13" s="197">
        <v>3978051</v>
      </c>
      <c r="P13" s="197">
        <v>5616895</v>
      </c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</row>
    <row r="14" spans="1:35" ht="16.5" customHeight="1" x14ac:dyDescent="0.15">
      <c r="A14" s="192" t="s">
        <v>240</v>
      </c>
      <c r="B14" s="193">
        <v>7</v>
      </c>
      <c r="C14" s="194" t="s">
        <v>240</v>
      </c>
      <c r="D14" s="195">
        <v>141666.4</v>
      </c>
      <c r="E14" s="196">
        <v>445582.2</v>
      </c>
      <c r="F14" s="197">
        <v>440231.1</v>
      </c>
      <c r="G14" s="198">
        <v>288286.3</v>
      </c>
      <c r="H14" s="197">
        <v>1315766</v>
      </c>
      <c r="I14" s="197">
        <v>216223</v>
      </c>
      <c r="J14" s="197">
        <v>1531989</v>
      </c>
      <c r="K14" s="197">
        <v>2821417</v>
      </c>
      <c r="L14" s="197">
        <v>122985.60000000001</v>
      </c>
      <c r="M14" s="197">
        <v>2944402.6</v>
      </c>
      <c r="N14" s="197">
        <v>574525</v>
      </c>
      <c r="O14" s="197">
        <v>3518927.6</v>
      </c>
      <c r="P14" s="197">
        <v>5050916.5999999996</v>
      </c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5" ht="16.5" customHeight="1" x14ac:dyDescent="0.15">
      <c r="A15" s="192" t="s">
        <v>240</v>
      </c>
      <c r="B15" s="193">
        <v>8</v>
      </c>
      <c r="C15" s="194" t="s">
        <v>240</v>
      </c>
      <c r="D15" s="195">
        <v>147513</v>
      </c>
      <c r="E15" s="196">
        <v>379784</v>
      </c>
      <c r="F15" s="197">
        <v>447205</v>
      </c>
      <c r="G15" s="198">
        <v>353430</v>
      </c>
      <c r="H15" s="197">
        <v>1327932</v>
      </c>
      <c r="I15" s="197">
        <v>192041</v>
      </c>
      <c r="J15" s="197">
        <v>1519973</v>
      </c>
      <c r="K15" s="197">
        <v>2769017</v>
      </c>
      <c r="L15" s="197">
        <v>107231</v>
      </c>
      <c r="M15" s="197">
        <v>2876248</v>
      </c>
      <c r="N15" s="197">
        <v>514180</v>
      </c>
      <c r="O15" s="197">
        <v>3390428</v>
      </c>
      <c r="P15" s="197">
        <v>4910401</v>
      </c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</row>
    <row r="16" spans="1:35" ht="16.5" customHeight="1" x14ac:dyDescent="0.15">
      <c r="A16" s="192" t="s">
        <v>240</v>
      </c>
      <c r="B16" s="193">
        <v>9</v>
      </c>
      <c r="C16" s="194" t="s">
        <v>240</v>
      </c>
      <c r="D16" s="195">
        <v>132089</v>
      </c>
      <c r="E16" s="196">
        <v>455451</v>
      </c>
      <c r="F16" s="197">
        <v>568004</v>
      </c>
      <c r="G16" s="198">
        <v>291331</v>
      </c>
      <c r="H16" s="197">
        <v>1446875</v>
      </c>
      <c r="I16" s="197">
        <v>190141</v>
      </c>
      <c r="J16" s="197">
        <v>1637016</v>
      </c>
      <c r="K16" s="197">
        <v>3213901</v>
      </c>
      <c r="L16" s="197">
        <v>135571</v>
      </c>
      <c r="M16" s="197">
        <v>3349472</v>
      </c>
      <c r="N16" s="197">
        <v>581992</v>
      </c>
      <c r="O16" s="197">
        <v>3931464</v>
      </c>
      <c r="P16" s="197">
        <v>5568480</v>
      </c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</row>
    <row r="17" spans="1:35" ht="16.5" customHeight="1" x14ac:dyDescent="0.15">
      <c r="A17" s="192" t="s">
        <v>240</v>
      </c>
      <c r="B17" s="193">
        <v>10</v>
      </c>
      <c r="C17" s="194" t="s">
        <v>240</v>
      </c>
      <c r="D17" s="195">
        <v>131578</v>
      </c>
      <c r="E17" s="196">
        <v>276946</v>
      </c>
      <c r="F17" s="197">
        <v>466263</v>
      </c>
      <c r="G17" s="198">
        <v>293770</v>
      </c>
      <c r="H17" s="197">
        <v>1168557</v>
      </c>
      <c r="I17" s="197">
        <v>214443</v>
      </c>
      <c r="J17" s="197">
        <v>1383000</v>
      </c>
      <c r="K17" s="197">
        <v>3287824</v>
      </c>
      <c r="L17" s="197">
        <v>101218</v>
      </c>
      <c r="M17" s="197">
        <v>3389042</v>
      </c>
      <c r="N17" s="197">
        <v>502407</v>
      </c>
      <c r="O17" s="197">
        <v>3891449</v>
      </c>
      <c r="P17" s="197">
        <v>5274449</v>
      </c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</row>
    <row r="18" spans="1:35" ht="16.5" customHeight="1" x14ac:dyDescent="0.15">
      <c r="A18" s="192" t="s">
        <v>240</v>
      </c>
      <c r="B18" s="193">
        <v>11</v>
      </c>
      <c r="C18" s="194" t="s">
        <v>240</v>
      </c>
      <c r="D18" s="195">
        <v>152120</v>
      </c>
      <c r="E18" s="196">
        <v>444554</v>
      </c>
      <c r="F18" s="197">
        <v>422414</v>
      </c>
      <c r="G18" s="198">
        <v>382489</v>
      </c>
      <c r="H18" s="197">
        <v>1401577</v>
      </c>
      <c r="I18" s="197">
        <v>212196</v>
      </c>
      <c r="J18" s="197">
        <v>1613773</v>
      </c>
      <c r="K18" s="197">
        <v>3627236</v>
      </c>
      <c r="L18" s="197">
        <v>105551</v>
      </c>
      <c r="M18" s="197">
        <v>3732787</v>
      </c>
      <c r="N18" s="197">
        <v>591451</v>
      </c>
      <c r="O18" s="197">
        <v>4324238</v>
      </c>
      <c r="P18" s="197">
        <v>5938011</v>
      </c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</row>
    <row r="19" spans="1:35" ht="16.5" customHeight="1" x14ac:dyDescent="0.15">
      <c r="A19" s="207" t="s">
        <v>240</v>
      </c>
      <c r="B19" s="208">
        <v>12</v>
      </c>
      <c r="C19" s="209" t="s">
        <v>240</v>
      </c>
      <c r="D19" s="210">
        <v>240720</v>
      </c>
      <c r="E19" s="211">
        <v>623533</v>
      </c>
      <c r="F19" s="212">
        <v>576781</v>
      </c>
      <c r="G19" s="213">
        <v>338918</v>
      </c>
      <c r="H19" s="212">
        <v>1779952</v>
      </c>
      <c r="I19" s="212">
        <v>222111</v>
      </c>
      <c r="J19" s="212">
        <v>2002063</v>
      </c>
      <c r="K19" s="212">
        <v>3444162</v>
      </c>
      <c r="L19" s="212">
        <v>82607</v>
      </c>
      <c r="M19" s="212">
        <v>3526769</v>
      </c>
      <c r="N19" s="212">
        <v>622953</v>
      </c>
      <c r="O19" s="212">
        <v>4149722</v>
      </c>
      <c r="P19" s="212">
        <v>6151785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</row>
    <row r="20" spans="1:35" ht="16.5" customHeight="1" x14ac:dyDescent="0.15">
      <c r="A20" s="214" t="s">
        <v>101</v>
      </c>
      <c r="B20" s="215">
        <v>1</v>
      </c>
      <c r="C20" s="216" t="s">
        <v>54</v>
      </c>
      <c r="D20" s="217">
        <v>143004</v>
      </c>
      <c r="E20" s="218">
        <v>486122</v>
      </c>
      <c r="F20" s="219">
        <v>448320</v>
      </c>
      <c r="G20" s="220">
        <v>312993</v>
      </c>
      <c r="H20" s="219">
        <v>1390439</v>
      </c>
      <c r="I20" s="219">
        <v>188370</v>
      </c>
      <c r="J20" s="219">
        <v>1578809</v>
      </c>
      <c r="K20" s="219">
        <v>3142553</v>
      </c>
      <c r="L20" s="219">
        <v>101200</v>
      </c>
      <c r="M20" s="219">
        <v>3243753</v>
      </c>
      <c r="N20" s="219">
        <v>552752</v>
      </c>
      <c r="O20" s="219">
        <v>3796505</v>
      </c>
      <c r="P20" s="219">
        <v>5375314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</row>
    <row r="21" spans="1:35" ht="16.5" customHeight="1" x14ac:dyDescent="0.15">
      <c r="A21" s="192" t="s">
        <v>240</v>
      </c>
      <c r="B21" s="193">
        <v>2</v>
      </c>
      <c r="C21" s="194" t="s">
        <v>240</v>
      </c>
      <c r="D21" s="195">
        <v>112461</v>
      </c>
      <c r="E21" s="196">
        <v>372979</v>
      </c>
      <c r="F21" s="197">
        <v>436165</v>
      </c>
      <c r="G21" s="198">
        <v>303440</v>
      </c>
      <c r="H21" s="197">
        <v>1225045</v>
      </c>
      <c r="I21" s="197">
        <v>202323</v>
      </c>
      <c r="J21" s="197">
        <v>1427368</v>
      </c>
      <c r="K21" s="197">
        <v>3176600</v>
      </c>
      <c r="L21" s="197">
        <v>80992</v>
      </c>
      <c r="M21" s="197">
        <v>3257592</v>
      </c>
      <c r="N21" s="197">
        <v>499004</v>
      </c>
      <c r="O21" s="197">
        <v>3756596</v>
      </c>
      <c r="P21" s="197">
        <v>5183964</v>
      </c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</row>
    <row r="22" spans="1:35" ht="16.5" customHeight="1" x14ac:dyDescent="0.15">
      <c r="A22" s="207" t="s">
        <v>240</v>
      </c>
      <c r="B22" s="208">
        <v>3</v>
      </c>
      <c r="C22" s="209" t="s">
        <v>240</v>
      </c>
      <c r="D22" s="210">
        <v>134460</v>
      </c>
      <c r="E22" s="211">
        <v>506088</v>
      </c>
      <c r="F22" s="212">
        <v>545761</v>
      </c>
      <c r="G22" s="213">
        <v>376459</v>
      </c>
      <c r="H22" s="212">
        <v>1562768</v>
      </c>
      <c r="I22" s="212">
        <v>221847</v>
      </c>
      <c r="J22" s="212">
        <v>1784615</v>
      </c>
      <c r="K22" s="212">
        <v>3244505</v>
      </c>
      <c r="L22" s="212">
        <v>133590</v>
      </c>
      <c r="M22" s="212">
        <v>3378095</v>
      </c>
      <c r="N22" s="212">
        <v>656148</v>
      </c>
      <c r="O22" s="212">
        <v>4034243</v>
      </c>
      <c r="P22" s="212">
        <v>5818858</v>
      </c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</row>
    <row r="23" spans="1:35" ht="16.5" customHeight="1" x14ac:dyDescent="0.15">
      <c r="A23" s="214" t="s">
        <v>101</v>
      </c>
      <c r="B23" s="215">
        <v>4</v>
      </c>
      <c r="C23" s="216" t="s">
        <v>54</v>
      </c>
      <c r="D23" s="217">
        <v>129533</v>
      </c>
      <c r="E23" s="218">
        <v>319418</v>
      </c>
      <c r="F23" s="219">
        <v>371178</v>
      </c>
      <c r="G23" s="220">
        <v>318506</v>
      </c>
      <c r="H23" s="219">
        <v>1138635</v>
      </c>
      <c r="I23" s="219">
        <v>230931</v>
      </c>
      <c r="J23" s="219">
        <v>1369566</v>
      </c>
      <c r="K23" s="219">
        <v>2891860</v>
      </c>
      <c r="L23" s="219">
        <v>108204</v>
      </c>
      <c r="M23" s="219">
        <v>3000064</v>
      </c>
      <c r="N23" s="219">
        <v>608068</v>
      </c>
      <c r="O23" s="219">
        <v>3608132</v>
      </c>
      <c r="P23" s="219">
        <v>4977698</v>
      </c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</row>
    <row r="24" spans="1:35" ht="16.5" customHeight="1" x14ac:dyDescent="0.15">
      <c r="A24" s="192" t="s">
        <v>240</v>
      </c>
      <c r="B24" s="193">
        <v>5</v>
      </c>
      <c r="C24" s="194" t="s">
        <v>240</v>
      </c>
      <c r="D24" s="195">
        <v>141383</v>
      </c>
      <c r="E24" s="196">
        <v>470038</v>
      </c>
      <c r="F24" s="197">
        <v>596834</v>
      </c>
      <c r="G24" s="198">
        <v>400626</v>
      </c>
      <c r="H24" s="197">
        <v>1608881</v>
      </c>
      <c r="I24" s="197">
        <v>266173</v>
      </c>
      <c r="J24" s="197">
        <v>1875054</v>
      </c>
      <c r="K24" s="197">
        <v>2982675</v>
      </c>
      <c r="L24" s="197">
        <v>69369</v>
      </c>
      <c r="M24" s="197">
        <v>3052044</v>
      </c>
      <c r="N24" s="197">
        <v>548404</v>
      </c>
      <c r="O24" s="197">
        <v>3600448</v>
      </c>
      <c r="P24" s="197">
        <v>5475502</v>
      </c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</row>
    <row r="25" spans="1:35" ht="16.5" customHeight="1" x14ac:dyDescent="0.15">
      <c r="A25" s="192" t="s">
        <v>240</v>
      </c>
      <c r="B25" s="193">
        <v>6</v>
      </c>
      <c r="C25" s="194" t="s">
        <v>240</v>
      </c>
      <c r="D25" s="195">
        <v>125964</v>
      </c>
      <c r="E25" s="196">
        <v>451640</v>
      </c>
      <c r="F25" s="197">
        <v>581255</v>
      </c>
      <c r="G25" s="198">
        <v>283097</v>
      </c>
      <c r="H25" s="197">
        <v>1441956</v>
      </c>
      <c r="I25" s="197">
        <v>242706</v>
      </c>
      <c r="J25" s="197">
        <v>1684662</v>
      </c>
      <c r="K25" s="197">
        <v>2944262</v>
      </c>
      <c r="L25" s="197">
        <v>102477</v>
      </c>
      <c r="M25" s="197">
        <v>3046739</v>
      </c>
      <c r="N25" s="197">
        <v>641357</v>
      </c>
      <c r="O25" s="197">
        <v>3688096</v>
      </c>
      <c r="P25" s="197">
        <v>5372758</v>
      </c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</row>
    <row r="26" spans="1:35" ht="16.5" customHeight="1" x14ac:dyDescent="0.15">
      <c r="A26" s="192" t="s">
        <v>240</v>
      </c>
      <c r="B26" s="193">
        <v>7</v>
      </c>
      <c r="C26" s="194" t="s">
        <v>240</v>
      </c>
      <c r="D26" s="195">
        <v>118007.20000000001</v>
      </c>
      <c r="E26" s="196">
        <v>353747</v>
      </c>
      <c r="F26" s="197">
        <v>360068</v>
      </c>
      <c r="G26" s="198">
        <v>253870</v>
      </c>
      <c r="H26" s="197">
        <v>1085692.2</v>
      </c>
      <c r="I26" s="197">
        <v>199207</v>
      </c>
      <c r="J26" s="197">
        <v>1284899.2</v>
      </c>
      <c r="K26" s="197">
        <v>2186792</v>
      </c>
      <c r="L26" s="197">
        <v>65395</v>
      </c>
      <c r="M26" s="197">
        <v>2252187</v>
      </c>
      <c r="N26" s="197">
        <v>481483</v>
      </c>
      <c r="O26" s="197">
        <v>2733670</v>
      </c>
      <c r="P26" s="197">
        <v>4018569.2</v>
      </c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</row>
    <row r="27" spans="1:35" x14ac:dyDescent="0.15">
      <c r="A27" s="244"/>
      <c r="B27" s="193">
        <v>8</v>
      </c>
      <c r="C27" s="222"/>
      <c r="D27" s="195">
        <v>148811</v>
      </c>
      <c r="E27" s="198">
        <v>427513</v>
      </c>
      <c r="F27" s="223">
        <v>524758</v>
      </c>
      <c r="G27" s="223">
        <v>377295</v>
      </c>
      <c r="H27" s="223">
        <f>SUM(D27:G27)</f>
        <v>1478377</v>
      </c>
      <c r="I27" s="223">
        <v>198828</v>
      </c>
      <c r="J27" s="223">
        <f>H27+I27</f>
        <v>1677205</v>
      </c>
      <c r="K27" s="223">
        <v>2650832</v>
      </c>
      <c r="L27" s="223">
        <v>79748</v>
      </c>
      <c r="M27" s="223">
        <f>K27+L27</f>
        <v>2730580</v>
      </c>
      <c r="N27" s="223">
        <v>530557</v>
      </c>
      <c r="O27" s="223">
        <f>M27+N27</f>
        <v>3261137</v>
      </c>
      <c r="P27" s="197">
        <f>J27+O27</f>
        <v>4938342</v>
      </c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</row>
    <row r="28" spans="1:35" x14ac:dyDescent="0.15">
      <c r="A28" s="244"/>
      <c r="B28" s="193">
        <v>9</v>
      </c>
      <c r="C28" s="222"/>
      <c r="D28" s="247">
        <v>137867</v>
      </c>
      <c r="E28" s="224">
        <v>300977</v>
      </c>
      <c r="F28" s="223">
        <v>309994</v>
      </c>
      <c r="G28" s="223">
        <v>317989</v>
      </c>
      <c r="H28" s="223">
        <f>SUM(D28:G28)</f>
        <v>1066827</v>
      </c>
      <c r="I28" s="223">
        <v>201481</v>
      </c>
      <c r="J28" s="223">
        <f>H28+I28</f>
        <v>1268308</v>
      </c>
      <c r="K28" s="223">
        <v>2836386</v>
      </c>
      <c r="L28" s="223">
        <v>85385</v>
      </c>
      <c r="M28" s="223">
        <f>K28+L28</f>
        <v>2921771</v>
      </c>
      <c r="N28" s="223">
        <v>592060</v>
      </c>
      <c r="O28" s="223">
        <f>M28+N28</f>
        <v>3513831</v>
      </c>
      <c r="P28" s="197">
        <f>J28+O28</f>
        <v>4782139</v>
      </c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</row>
    <row r="29" spans="1:35" x14ac:dyDescent="0.15">
      <c r="A29" s="244"/>
      <c r="B29" s="193">
        <v>10</v>
      </c>
      <c r="C29" s="226"/>
      <c r="D29" s="247">
        <v>133902</v>
      </c>
      <c r="E29" s="227">
        <v>417256</v>
      </c>
      <c r="F29" s="197">
        <v>518749</v>
      </c>
      <c r="G29" s="197">
        <v>326303</v>
      </c>
      <c r="H29" s="197">
        <f>SUM(D29:G29)</f>
        <v>1396210</v>
      </c>
      <c r="I29" s="197">
        <v>233815</v>
      </c>
      <c r="J29" s="197">
        <f>H29+I29</f>
        <v>1630025</v>
      </c>
      <c r="K29" s="197">
        <v>3032159</v>
      </c>
      <c r="L29" s="197">
        <v>88372</v>
      </c>
      <c r="M29" s="197">
        <f>K29+L29</f>
        <v>3120531</v>
      </c>
      <c r="N29" s="197">
        <v>546681</v>
      </c>
      <c r="O29" s="197">
        <f>M29+N29</f>
        <v>3667212</v>
      </c>
      <c r="P29" s="197">
        <f>J29+O29</f>
        <v>5297237</v>
      </c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</row>
    <row r="30" spans="1:35" x14ac:dyDescent="0.15">
      <c r="A30" s="260"/>
      <c r="B30" s="200">
        <v>11</v>
      </c>
      <c r="C30" s="229"/>
      <c r="D30" s="252">
        <f>(近和41!H25+近和41!L25+近和41!P25+近和41!T25+近和41!X25+近和41!H46+近和41!L46+近和41!P46+近和41!T46+近和41!X46+近和42!H25+近和42!L25+近和42!P25)</f>
        <v>161838.29999999999</v>
      </c>
      <c r="E30" s="205">
        <f>(近和31!H25+近和31!L25+近和31!P25+近和31!T25+近和31!X25+近和32!H25+近和32!L25+近和32!P25+近和32!T25+近和32!X25+近和33!H25+近和33!L25+近和33!P25+近和33!T25+近和3未!H25+近和3未!L25+近和3未!P25)</f>
        <v>406508.29999999993</v>
      </c>
      <c r="F30" s="204">
        <f>(近乳21!H23+近乳21!L23+近乳21!P23+近乳21!T23+近乳21!X23+近乳23!H23+近乳23!L23+近乳23!P23+近乳22!H23+近乳22!L23+近乳22!P23+近乳22!T23+近乳22!X23+近乳2未!H24+近乳2未!L24+近乳2未!P24+近乳2未!T24+近乳2未!X24+近乳2未!H44)</f>
        <v>674634.80000000016</v>
      </c>
      <c r="G30" s="204">
        <f>(近交雑31!H23+近交雑31!L23+近交雑31!P23+近交雑31!T23+近交雑31!X23+近交雑32!H23+近交雑32!L23+近交雑32!P23+近交雑32!T23+近交雑32!X23+近交雑33!H23+近交雑33!L23+近交雑33!P23+近交雑3未!L24+近交雑3未!P24+近交雑3未!T24)</f>
        <v>416207.09999999992</v>
      </c>
      <c r="H30" s="204">
        <f>SUM(D30:G30)</f>
        <v>1659188.4999999998</v>
      </c>
      <c r="I30" s="204">
        <f>(近輸入牛1!L40+近輸入牛1!P40+近輸入牛1!T40+近輸入牛1!X40+近輸入牛2!H20+近輸入牛2!L20+近輸入牛2!P20+近輸入牛2!T20+近輸入牛2!X20+近輸入牛2!H40+近輸入牛2!L40+近輸入牛2!P40)</f>
        <v>260969.69999999995</v>
      </c>
      <c r="J30" s="204">
        <f>H30+I30</f>
        <v>1920158.1999999997</v>
      </c>
      <c r="K30" s="204">
        <f>(近豚1!H18+近豚1!L18+近豚1!P18+近豚1!T18+近豚2!H18+近豚2!L18+近豚2!P18)</f>
        <v>3770937.3</v>
      </c>
      <c r="L30" s="204">
        <f>(近豚ﾌﾛｰｽﾞﾝ!H23+近豚ﾌﾛｰｽﾞﾝ!L23+近豚ﾌﾛｰｽﾞﾝ!P23+近豚ﾌﾛｰｽﾞﾝ!T23+近豚ﾌﾛｰｽﾞﾝ!H42+近豚ﾌﾛｰｽﾞﾝ!L42)</f>
        <v>102807.09999999999</v>
      </c>
      <c r="M30" s="204">
        <f>K30+L30</f>
        <v>3873744.4</v>
      </c>
      <c r="N30" s="204">
        <f>(近輸入豚1!H20+近輸入豚1!L20+近輸入豚1!P20+近輸入豚1!T20+近輸入豚1!X20+近輸入豚1!H40+近輸入豚1!L40+近輸入豚1!P40+近輸入豚1!T40+近輸入豚1!X40+近輸入豚2!H20+近輸入豚2!L20+近輸入豚2!P20+近輸入豚2!T20)</f>
        <v>755086.6</v>
      </c>
      <c r="O30" s="204">
        <f>M30+N30</f>
        <v>4628831</v>
      </c>
      <c r="P30" s="204">
        <f>J30+O30</f>
        <v>6548989.1999999993</v>
      </c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</row>
    <row r="31" spans="1:35" x14ac:dyDescent="0.15">
      <c r="A31" s="231"/>
      <c r="B31" s="231"/>
      <c r="C31" s="232" t="s">
        <v>251</v>
      </c>
      <c r="D31" s="261" t="s">
        <v>252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</row>
    <row r="32" spans="1:35" x14ac:dyDescent="0.15"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</row>
    <row r="33" spans="4:35" ht="14.25" x14ac:dyDescent="0.15">
      <c r="D33" s="238"/>
      <c r="E33" s="238"/>
      <c r="F33" s="238"/>
      <c r="G33" s="238"/>
      <c r="H33" s="262"/>
      <c r="I33" s="238"/>
      <c r="J33" s="262"/>
      <c r="K33" s="238"/>
      <c r="L33" s="238"/>
      <c r="M33" s="263"/>
      <c r="N33" s="238"/>
      <c r="O33" s="264"/>
      <c r="P33" s="264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</row>
    <row r="34" spans="4:35" x14ac:dyDescent="0.15">
      <c r="D34" s="265"/>
      <c r="E34" s="265"/>
      <c r="F34" s="266"/>
      <c r="G34" s="265"/>
      <c r="H34" s="169"/>
      <c r="I34" s="267"/>
      <c r="J34" s="169"/>
      <c r="K34" s="265"/>
      <c r="L34" s="265"/>
      <c r="M34" s="169"/>
      <c r="N34" s="265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</row>
    <row r="35" spans="4:35" x14ac:dyDescent="0.15">
      <c r="D35" s="265"/>
      <c r="E35" s="265"/>
      <c r="F35" s="266"/>
      <c r="G35" s="265"/>
      <c r="H35" s="169"/>
      <c r="I35" s="267"/>
      <c r="J35" s="169"/>
      <c r="K35" s="265"/>
      <c r="L35" s="265"/>
      <c r="M35" s="169"/>
      <c r="N35" s="265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</row>
    <row r="36" spans="4:35" x14ac:dyDescent="0.15">
      <c r="D36" s="265"/>
      <c r="E36" s="224"/>
      <c r="F36" s="266"/>
      <c r="G36" s="265"/>
      <c r="H36" s="169"/>
      <c r="I36" s="267"/>
      <c r="J36" s="169"/>
      <c r="K36" s="265"/>
      <c r="L36" s="265"/>
      <c r="M36" s="169"/>
      <c r="N36" s="265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</row>
    <row r="37" spans="4:35" x14ac:dyDescent="0.15">
      <c r="D37" s="265"/>
      <c r="E37" s="224"/>
      <c r="F37" s="266"/>
      <c r="G37" s="265"/>
      <c r="H37" s="169"/>
      <c r="I37" s="267"/>
      <c r="J37" s="169"/>
      <c r="K37" s="265"/>
      <c r="L37" s="265"/>
      <c r="M37" s="169"/>
      <c r="N37" s="265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</row>
    <row r="38" spans="4:35" x14ac:dyDescent="0.15">
      <c r="D38" s="265"/>
      <c r="E38" s="265"/>
      <c r="F38" s="266"/>
      <c r="G38" s="265"/>
      <c r="H38" s="169"/>
      <c r="I38" s="265"/>
      <c r="J38" s="169"/>
      <c r="K38" s="265"/>
      <c r="L38" s="265"/>
      <c r="M38" s="169"/>
      <c r="N38" s="265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</row>
    <row r="39" spans="4:35" x14ac:dyDescent="0.15">
      <c r="D39" s="265"/>
      <c r="E39" s="265"/>
      <c r="F39" s="266"/>
      <c r="G39" s="265"/>
      <c r="H39" s="169"/>
      <c r="I39" s="265"/>
      <c r="J39" s="169"/>
      <c r="K39" s="265"/>
      <c r="L39" s="265"/>
      <c r="M39" s="169"/>
      <c r="N39" s="265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</row>
    <row r="40" spans="4:35" x14ac:dyDescent="0.15">
      <c r="D40" s="265"/>
      <c r="E40" s="265"/>
      <c r="F40" s="266"/>
      <c r="G40" s="265"/>
      <c r="H40" s="169"/>
      <c r="I40" s="265"/>
      <c r="J40" s="169"/>
      <c r="K40" s="265"/>
      <c r="L40" s="169"/>
      <c r="M40" s="169"/>
      <c r="N40" s="265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</row>
    <row r="41" spans="4:35" x14ac:dyDescent="0.15">
      <c r="D41" s="265"/>
      <c r="E41" s="265"/>
      <c r="F41" s="266"/>
      <c r="G41" s="265"/>
      <c r="H41" s="169"/>
      <c r="I41" s="265"/>
      <c r="J41" s="169"/>
      <c r="K41" s="169"/>
      <c r="L41" s="169"/>
      <c r="M41" s="169"/>
      <c r="N41" s="265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</row>
    <row r="42" spans="4:35" x14ac:dyDescent="0.15">
      <c r="D42" s="268"/>
      <c r="E42" s="265"/>
      <c r="F42" s="266"/>
      <c r="G42" s="265"/>
      <c r="H42" s="169"/>
      <c r="I42" s="265"/>
      <c r="J42" s="169"/>
      <c r="K42" s="169"/>
      <c r="L42" s="169"/>
      <c r="M42" s="169"/>
      <c r="N42" s="265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</row>
    <row r="43" spans="4:35" x14ac:dyDescent="0.15">
      <c r="D43" s="236"/>
      <c r="E43" s="265"/>
      <c r="F43" s="266"/>
      <c r="G43" s="265"/>
      <c r="H43" s="169"/>
      <c r="I43" s="265"/>
      <c r="J43" s="169"/>
      <c r="K43" s="169"/>
      <c r="L43" s="169"/>
      <c r="M43" s="169"/>
      <c r="N43" s="265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</row>
    <row r="44" spans="4:35" x14ac:dyDescent="0.15">
      <c r="D44" s="236"/>
      <c r="E44" s="265"/>
      <c r="F44" s="266"/>
      <c r="G44" s="265"/>
      <c r="H44" s="169"/>
      <c r="I44" s="265"/>
      <c r="J44" s="169"/>
      <c r="K44" s="169"/>
      <c r="L44" s="169"/>
      <c r="M44" s="169"/>
      <c r="N44" s="265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</row>
    <row r="45" spans="4:35" x14ac:dyDescent="0.15">
      <c r="D45" s="236"/>
      <c r="E45" s="265"/>
      <c r="F45" s="266"/>
      <c r="G45" s="265"/>
      <c r="H45" s="169"/>
      <c r="I45" s="265"/>
      <c r="J45" s="169"/>
      <c r="K45" s="169"/>
      <c r="L45" s="169"/>
      <c r="M45" s="169"/>
      <c r="N45" s="265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</row>
    <row r="46" spans="4:35" x14ac:dyDescent="0.15">
      <c r="D46" s="169"/>
      <c r="E46" s="265"/>
      <c r="F46" s="266"/>
      <c r="G46" s="265"/>
      <c r="H46" s="169"/>
      <c r="I46" s="169"/>
      <c r="J46" s="169"/>
      <c r="K46" s="169"/>
      <c r="L46" s="169"/>
      <c r="M46" s="169"/>
      <c r="N46" s="265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</row>
    <row r="47" spans="4:35" x14ac:dyDescent="0.15">
      <c r="D47" s="169"/>
      <c r="E47" s="265"/>
      <c r="F47" s="265"/>
      <c r="G47" s="265"/>
      <c r="H47" s="169"/>
      <c r="I47" s="169"/>
      <c r="J47" s="169"/>
      <c r="K47" s="169"/>
      <c r="L47" s="169"/>
      <c r="M47" s="169"/>
      <c r="N47" s="265"/>
    </row>
    <row r="48" spans="4:35" x14ac:dyDescent="0.15">
      <c r="D48" s="169"/>
      <c r="E48" s="265"/>
      <c r="F48" s="265"/>
      <c r="G48" s="265"/>
      <c r="H48" s="169"/>
      <c r="I48" s="169"/>
      <c r="J48" s="169"/>
      <c r="K48" s="169"/>
      <c r="L48" s="169"/>
      <c r="M48" s="169"/>
      <c r="N48" s="169"/>
    </row>
    <row r="49" spans="4:14" x14ac:dyDescent="0.15">
      <c r="D49" s="169"/>
      <c r="E49" s="265"/>
      <c r="F49" s="265"/>
      <c r="G49" s="169"/>
      <c r="H49" s="169"/>
      <c r="I49" s="169"/>
      <c r="J49" s="169"/>
      <c r="K49" s="169"/>
      <c r="L49" s="169"/>
      <c r="M49" s="169"/>
      <c r="N49" s="169"/>
    </row>
    <row r="50" spans="4:14" x14ac:dyDescent="0.15">
      <c r="D50" s="169"/>
      <c r="E50" s="169"/>
      <c r="F50" s="265"/>
      <c r="G50" s="169"/>
      <c r="H50" s="169"/>
      <c r="I50" s="169"/>
      <c r="J50" s="169"/>
      <c r="K50" s="169"/>
      <c r="L50" s="169"/>
      <c r="M50" s="169"/>
      <c r="N50" s="169"/>
    </row>
    <row r="51" spans="4:14" x14ac:dyDescent="0.15">
      <c r="D51" s="169"/>
      <c r="E51" s="169"/>
      <c r="F51" s="265"/>
      <c r="G51" s="169"/>
      <c r="H51" s="169"/>
      <c r="I51" s="169"/>
      <c r="J51" s="169"/>
      <c r="K51" s="169"/>
      <c r="L51" s="169"/>
      <c r="M51" s="169"/>
      <c r="N51" s="169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56"/>
  <sheetViews>
    <sheetView topLeftCell="A10" zoomScaleNormal="100" workbookViewId="0">
      <selection activeCell="I26" sqref="I26:I30"/>
    </sheetView>
  </sheetViews>
  <sheetFormatPr defaultRowHeight="13.5" x14ac:dyDescent="0.15"/>
  <cols>
    <col min="1" max="1" width="4.375" style="170" customWidth="1"/>
    <col min="2" max="2" width="3.125" style="170" customWidth="1"/>
    <col min="3" max="3" width="2.625" style="170" customWidth="1"/>
    <col min="4" max="4" width="8.75" style="170" customWidth="1"/>
    <col min="5" max="10" width="9.375" style="170" customWidth="1"/>
    <col min="11" max="11" width="10.625" style="170" customWidth="1"/>
    <col min="12" max="12" width="8.75" style="170" customWidth="1"/>
    <col min="13" max="13" width="10.625" style="170" customWidth="1"/>
    <col min="14" max="14" width="9.375" style="170" customWidth="1"/>
    <col min="15" max="15" width="10" style="170" customWidth="1"/>
    <col min="16" max="16" width="11.5" style="170" customWidth="1"/>
    <col min="17" max="16384" width="9" style="170"/>
  </cols>
  <sheetData>
    <row r="1" spans="1:38" s="154" customFormat="1" ht="19.5" customHeight="1" x14ac:dyDescent="0.15">
      <c r="A1" s="153"/>
      <c r="C1" s="155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</row>
    <row r="2" spans="1:38" s="161" customFormat="1" ht="15" customHeight="1" x14ac:dyDescent="0.15">
      <c r="A2" s="269"/>
      <c r="B2" s="269"/>
      <c r="C2" s="157" t="s">
        <v>255</v>
      </c>
      <c r="D2" s="158" t="s">
        <v>256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</row>
    <row r="3" spans="1:38" s="259" customFormat="1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3"/>
      <c r="P3" s="164" t="s">
        <v>247</v>
      </c>
      <c r="Q3" s="241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</row>
    <row r="4" spans="1:38" ht="18.75" customHeight="1" x14ac:dyDescent="0.15">
      <c r="A4" s="165"/>
      <c r="B4" s="166"/>
      <c r="C4" s="167"/>
      <c r="D4" s="598" t="s">
        <v>222</v>
      </c>
      <c r="E4" s="599"/>
      <c r="F4" s="599"/>
      <c r="G4" s="599"/>
      <c r="H4" s="600"/>
      <c r="I4" s="168"/>
      <c r="J4" s="168"/>
      <c r="K4" s="598" t="s">
        <v>223</v>
      </c>
      <c r="L4" s="599"/>
      <c r="M4" s="600"/>
      <c r="N4" s="168"/>
      <c r="O4" s="168"/>
      <c r="P4" s="168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</row>
    <row r="5" spans="1:38" ht="18.75" customHeight="1" x14ac:dyDescent="0.15">
      <c r="A5" s="171"/>
      <c r="B5" s="172"/>
      <c r="C5" s="173"/>
      <c r="D5" s="601" t="s">
        <v>224</v>
      </c>
      <c r="E5" s="602"/>
      <c r="F5" s="174" t="s">
        <v>225</v>
      </c>
      <c r="G5" s="175" t="s">
        <v>226</v>
      </c>
      <c r="H5" s="603" t="s">
        <v>227</v>
      </c>
      <c r="I5" s="176" t="s">
        <v>228</v>
      </c>
      <c r="J5" s="176" t="s">
        <v>229</v>
      </c>
      <c r="K5" s="174" t="s">
        <v>230</v>
      </c>
      <c r="L5" s="174" t="s">
        <v>248</v>
      </c>
      <c r="M5" s="603" t="s">
        <v>227</v>
      </c>
      <c r="N5" s="176" t="s">
        <v>232</v>
      </c>
      <c r="O5" s="176" t="s">
        <v>233</v>
      </c>
      <c r="P5" s="176" t="s">
        <v>234</v>
      </c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</row>
    <row r="6" spans="1:38" ht="18.75" customHeight="1" x14ac:dyDescent="0.15">
      <c r="A6" s="177"/>
      <c r="B6" s="178"/>
      <c r="C6" s="179"/>
      <c r="D6" s="180" t="s">
        <v>235</v>
      </c>
      <c r="E6" s="181" t="s">
        <v>236</v>
      </c>
      <c r="F6" s="182" t="s">
        <v>237</v>
      </c>
      <c r="G6" s="183" t="s">
        <v>236</v>
      </c>
      <c r="H6" s="604"/>
      <c r="I6" s="184"/>
      <c r="J6" s="184"/>
      <c r="K6" s="182" t="s">
        <v>238</v>
      </c>
      <c r="L6" s="182" t="s">
        <v>239</v>
      </c>
      <c r="M6" s="604"/>
      <c r="N6" s="184"/>
      <c r="O6" s="184"/>
      <c r="P6" s="184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</row>
    <row r="7" spans="1:38" ht="16.5" customHeight="1" x14ac:dyDescent="0.15">
      <c r="A7" s="185" t="s">
        <v>72</v>
      </c>
      <c r="B7" s="186">
        <v>18</v>
      </c>
      <c r="C7" s="187" t="s">
        <v>105</v>
      </c>
      <c r="D7" s="188"/>
      <c r="E7" s="189">
        <v>1447355</v>
      </c>
      <c r="F7" s="190">
        <v>602246</v>
      </c>
      <c r="G7" s="191">
        <v>369097</v>
      </c>
      <c r="H7" s="190">
        <v>2418698</v>
      </c>
      <c r="I7" s="190">
        <v>1588677</v>
      </c>
      <c r="J7" s="190">
        <v>4007375</v>
      </c>
      <c r="K7" s="190">
        <v>9890657</v>
      </c>
      <c r="L7" s="190">
        <v>269649</v>
      </c>
      <c r="M7" s="190">
        <v>10160306</v>
      </c>
      <c r="N7" s="190">
        <v>1920317</v>
      </c>
      <c r="O7" s="190">
        <v>12080623</v>
      </c>
      <c r="P7" s="190">
        <v>16087998</v>
      </c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</row>
    <row r="8" spans="1:38" ht="16.5" customHeight="1" x14ac:dyDescent="0.15">
      <c r="A8" s="192" t="s">
        <v>240</v>
      </c>
      <c r="B8" s="193">
        <v>19</v>
      </c>
      <c r="C8" s="194" t="s">
        <v>240</v>
      </c>
      <c r="D8" s="195"/>
      <c r="E8" s="196">
        <v>1640458.4</v>
      </c>
      <c r="F8" s="197">
        <v>5037433.6999999993</v>
      </c>
      <c r="G8" s="198">
        <v>748198.40000000014</v>
      </c>
      <c r="H8" s="197">
        <v>7426090.5</v>
      </c>
      <c r="I8" s="197">
        <v>982800</v>
      </c>
      <c r="J8" s="197">
        <v>8408890.5</v>
      </c>
      <c r="K8" s="197">
        <v>12497333</v>
      </c>
      <c r="L8" s="197">
        <v>344851.49999999994</v>
      </c>
      <c r="M8" s="197">
        <v>12842184.5</v>
      </c>
      <c r="N8" s="197">
        <v>2218990</v>
      </c>
      <c r="O8" s="197">
        <v>15061174.5</v>
      </c>
      <c r="P8" s="197">
        <v>23470065</v>
      </c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</row>
    <row r="9" spans="1:38" ht="16.5" customHeight="1" x14ac:dyDescent="0.15">
      <c r="A9" s="192" t="s">
        <v>240</v>
      </c>
      <c r="B9" s="193">
        <v>20</v>
      </c>
      <c r="C9" s="194" t="s">
        <v>240</v>
      </c>
      <c r="D9" s="195"/>
      <c r="E9" s="196">
        <v>2061874.3</v>
      </c>
      <c r="F9" s="197">
        <v>5531752.2999999989</v>
      </c>
      <c r="G9" s="198">
        <v>901119.90000000014</v>
      </c>
      <c r="H9" s="197">
        <v>8494746.4999999981</v>
      </c>
      <c r="I9" s="197">
        <v>946804</v>
      </c>
      <c r="J9" s="197">
        <v>9441550.4999999981</v>
      </c>
      <c r="K9" s="197">
        <v>15266193</v>
      </c>
      <c r="L9" s="197">
        <v>414161.00000000006</v>
      </c>
      <c r="M9" s="197">
        <v>15680354</v>
      </c>
      <c r="N9" s="197">
        <v>2773545</v>
      </c>
      <c r="O9" s="197">
        <v>18453899</v>
      </c>
      <c r="P9" s="197">
        <v>27895449.5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</row>
    <row r="10" spans="1:38" ht="16.5" customHeight="1" x14ac:dyDescent="0.15">
      <c r="A10" s="199" t="s">
        <v>240</v>
      </c>
      <c r="B10" s="200">
        <v>21</v>
      </c>
      <c r="C10" s="201" t="s">
        <v>240</v>
      </c>
      <c r="D10" s="202"/>
      <c r="E10" s="203">
        <v>1966046</v>
      </c>
      <c r="F10" s="204">
        <v>5335633</v>
      </c>
      <c r="G10" s="205">
        <v>1032472.1</v>
      </c>
      <c r="H10" s="204">
        <v>8334151.0999999996</v>
      </c>
      <c r="I10" s="204">
        <v>1238616</v>
      </c>
      <c r="J10" s="204">
        <v>9572767.0999999996</v>
      </c>
      <c r="K10" s="204">
        <v>17758964</v>
      </c>
      <c r="L10" s="204">
        <v>610573</v>
      </c>
      <c r="M10" s="204">
        <v>18369537</v>
      </c>
      <c r="N10" s="204">
        <v>3037007</v>
      </c>
      <c r="O10" s="204">
        <v>21406544</v>
      </c>
      <c r="P10" s="204">
        <v>30979311.100000001</v>
      </c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</row>
    <row r="11" spans="1:38" ht="16.5" customHeight="1" x14ac:dyDescent="0.15">
      <c r="A11" s="192" t="s">
        <v>241</v>
      </c>
      <c r="B11" s="193">
        <v>4</v>
      </c>
      <c r="C11" s="206" t="s">
        <v>242</v>
      </c>
      <c r="D11" s="195"/>
      <c r="E11" s="196">
        <v>136203.29999999999</v>
      </c>
      <c r="F11" s="197">
        <v>431605.8</v>
      </c>
      <c r="G11" s="198">
        <v>75217.3</v>
      </c>
      <c r="H11" s="197">
        <v>643026.4</v>
      </c>
      <c r="I11" s="197">
        <v>144906</v>
      </c>
      <c r="J11" s="197">
        <v>787932.4</v>
      </c>
      <c r="K11" s="197">
        <v>1347273</v>
      </c>
      <c r="L11" s="197">
        <v>49900.5</v>
      </c>
      <c r="M11" s="197">
        <v>1397173.5</v>
      </c>
      <c r="N11" s="197">
        <v>248596</v>
      </c>
      <c r="O11" s="197">
        <v>1645769.5</v>
      </c>
      <c r="P11" s="197">
        <v>2433701.9</v>
      </c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</row>
    <row r="12" spans="1:38" ht="16.5" customHeight="1" x14ac:dyDescent="0.15">
      <c r="A12" s="192" t="s">
        <v>240</v>
      </c>
      <c r="B12" s="193">
        <v>5</v>
      </c>
      <c r="C12" s="194" t="s">
        <v>240</v>
      </c>
      <c r="D12" s="195"/>
      <c r="E12" s="196">
        <v>174369.8</v>
      </c>
      <c r="F12" s="197">
        <v>399870.80000000005</v>
      </c>
      <c r="G12" s="198">
        <v>78354.699999999983</v>
      </c>
      <c r="H12" s="197">
        <v>652595.30000000005</v>
      </c>
      <c r="I12" s="197">
        <v>117918</v>
      </c>
      <c r="J12" s="197">
        <v>770513.3</v>
      </c>
      <c r="K12" s="197">
        <v>1379706</v>
      </c>
      <c r="L12" s="197">
        <v>44918.1</v>
      </c>
      <c r="M12" s="197">
        <v>1424624.1</v>
      </c>
      <c r="N12" s="197">
        <v>237515</v>
      </c>
      <c r="O12" s="197">
        <v>1662139.1</v>
      </c>
      <c r="P12" s="197">
        <v>2432652.4000000004</v>
      </c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</row>
    <row r="13" spans="1:38" ht="16.5" customHeight="1" x14ac:dyDescent="0.15">
      <c r="A13" s="192" t="s">
        <v>240</v>
      </c>
      <c r="B13" s="193">
        <v>6</v>
      </c>
      <c r="C13" s="194" t="s">
        <v>240</v>
      </c>
      <c r="D13" s="195"/>
      <c r="E13" s="196">
        <v>134163</v>
      </c>
      <c r="F13" s="197">
        <v>473955</v>
      </c>
      <c r="G13" s="198">
        <v>100609</v>
      </c>
      <c r="H13" s="197">
        <v>708727</v>
      </c>
      <c r="I13" s="197">
        <v>112691</v>
      </c>
      <c r="J13" s="197">
        <v>821418</v>
      </c>
      <c r="K13" s="197">
        <v>1426323</v>
      </c>
      <c r="L13" s="197">
        <v>71162</v>
      </c>
      <c r="M13" s="197">
        <v>1497485</v>
      </c>
      <c r="N13" s="197">
        <v>272394</v>
      </c>
      <c r="O13" s="197">
        <v>1769879</v>
      </c>
      <c r="P13" s="197">
        <v>2591297</v>
      </c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</row>
    <row r="14" spans="1:38" ht="16.5" customHeight="1" x14ac:dyDescent="0.15">
      <c r="A14" s="192" t="s">
        <v>240</v>
      </c>
      <c r="B14" s="193">
        <v>7</v>
      </c>
      <c r="C14" s="194" t="s">
        <v>240</v>
      </c>
      <c r="D14" s="195"/>
      <c r="E14" s="196">
        <v>165241.4</v>
      </c>
      <c r="F14" s="197">
        <v>457848</v>
      </c>
      <c r="G14" s="198">
        <v>96306.800000000017</v>
      </c>
      <c r="H14" s="197">
        <v>719396.20000000007</v>
      </c>
      <c r="I14" s="197">
        <v>86042</v>
      </c>
      <c r="J14" s="197">
        <v>805438.20000000007</v>
      </c>
      <c r="K14" s="197">
        <v>1441475</v>
      </c>
      <c r="L14" s="197">
        <v>53006</v>
      </c>
      <c r="M14" s="197">
        <v>1494481</v>
      </c>
      <c r="N14" s="197">
        <v>284364</v>
      </c>
      <c r="O14" s="197">
        <v>1778845</v>
      </c>
      <c r="P14" s="197">
        <v>2584283.2000000002</v>
      </c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</row>
    <row r="15" spans="1:38" ht="16.5" customHeight="1" x14ac:dyDescent="0.15">
      <c r="A15" s="192" t="s">
        <v>240</v>
      </c>
      <c r="B15" s="193">
        <v>8</v>
      </c>
      <c r="C15" s="194" t="s">
        <v>240</v>
      </c>
      <c r="D15" s="195"/>
      <c r="E15" s="196">
        <v>147573</v>
      </c>
      <c r="F15" s="197">
        <v>443501</v>
      </c>
      <c r="G15" s="198">
        <v>91495</v>
      </c>
      <c r="H15" s="197">
        <v>682569</v>
      </c>
      <c r="I15" s="197">
        <v>93556</v>
      </c>
      <c r="J15" s="197">
        <v>776125</v>
      </c>
      <c r="K15" s="197">
        <v>1327045</v>
      </c>
      <c r="L15" s="197">
        <v>26931</v>
      </c>
      <c r="M15" s="197">
        <v>1353976</v>
      </c>
      <c r="N15" s="197">
        <v>281419</v>
      </c>
      <c r="O15" s="197">
        <v>1635395</v>
      </c>
      <c r="P15" s="197">
        <v>2411520</v>
      </c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</row>
    <row r="16" spans="1:38" ht="16.5" customHeight="1" x14ac:dyDescent="0.15">
      <c r="A16" s="192" t="s">
        <v>240</v>
      </c>
      <c r="B16" s="193">
        <v>9</v>
      </c>
      <c r="C16" s="194" t="s">
        <v>240</v>
      </c>
      <c r="D16" s="195"/>
      <c r="E16" s="196">
        <v>165717</v>
      </c>
      <c r="F16" s="197">
        <v>408016</v>
      </c>
      <c r="G16" s="198">
        <v>85404</v>
      </c>
      <c r="H16" s="197">
        <v>659137</v>
      </c>
      <c r="I16" s="197">
        <v>78060</v>
      </c>
      <c r="J16" s="197">
        <v>737197</v>
      </c>
      <c r="K16" s="197">
        <v>1635416</v>
      </c>
      <c r="L16" s="197">
        <v>60442</v>
      </c>
      <c r="M16" s="197">
        <v>1695858</v>
      </c>
      <c r="N16" s="197">
        <v>295255</v>
      </c>
      <c r="O16" s="197">
        <v>1991113</v>
      </c>
      <c r="P16" s="197">
        <v>2728310</v>
      </c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</row>
    <row r="17" spans="1:38" ht="16.5" customHeight="1" x14ac:dyDescent="0.15">
      <c r="A17" s="192" t="s">
        <v>240</v>
      </c>
      <c r="B17" s="193">
        <v>10</v>
      </c>
      <c r="C17" s="194" t="s">
        <v>240</v>
      </c>
      <c r="D17" s="195"/>
      <c r="E17" s="196">
        <v>104892</v>
      </c>
      <c r="F17" s="197">
        <v>582487</v>
      </c>
      <c r="G17" s="198">
        <v>72918</v>
      </c>
      <c r="H17" s="197">
        <v>760297</v>
      </c>
      <c r="I17" s="197">
        <v>82255</v>
      </c>
      <c r="J17" s="197">
        <v>842552</v>
      </c>
      <c r="K17" s="197">
        <v>1510243</v>
      </c>
      <c r="L17" s="197">
        <v>61988</v>
      </c>
      <c r="M17" s="197">
        <v>1572231</v>
      </c>
      <c r="N17" s="197">
        <v>221855</v>
      </c>
      <c r="O17" s="197">
        <v>1794086</v>
      </c>
      <c r="P17" s="197">
        <v>2636638</v>
      </c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</row>
    <row r="18" spans="1:38" ht="16.5" customHeight="1" x14ac:dyDescent="0.15">
      <c r="A18" s="192" t="s">
        <v>240</v>
      </c>
      <c r="B18" s="193">
        <v>11</v>
      </c>
      <c r="C18" s="194" t="s">
        <v>240</v>
      </c>
      <c r="D18" s="195"/>
      <c r="E18" s="196">
        <v>166639</v>
      </c>
      <c r="F18" s="197">
        <v>477777</v>
      </c>
      <c r="G18" s="198">
        <v>91238.099999999991</v>
      </c>
      <c r="H18" s="197">
        <v>735654.1</v>
      </c>
      <c r="I18" s="197">
        <v>80512</v>
      </c>
      <c r="J18" s="197">
        <v>816166.1</v>
      </c>
      <c r="K18" s="197">
        <v>1754472</v>
      </c>
      <c r="L18" s="197">
        <v>59539</v>
      </c>
      <c r="M18" s="197">
        <v>1814011</v>
      </c>
      <c r="N18" s="197">
        <v>273858</v>
      </c>
      <c r="O18" s="197">
        <v>2087869</v>
      </c>
      <c r="P18" s="197">
        <v>2904035.1</v>
      </c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</row>
    <row r="19" spans="1:38" ht="16.5" customHeight="1" x14ac:dyDescent="0.15">
      <c r="A19" s="207" t="s">
        <v>240</v>
      </c>
      <c r="B19" s="208">
        <v>12</v>
      </c>
      <c r="C19" s="209" t="s">
        <v>240</v>
      </c>
      <c r="D19" s="210"/>
      <c r="E19" s="211">
        <v>253670</v>
      </c>
      <c r="F19" s="212">
        <v>489298</v>
      </c>
      <c r="G19" s="213">
        <v>103298</v>
      </c>
      <c r="H19" s="212">
        <v>846266</v>
      </c>
      <c r="I19" s="212">
        <v>82562</v>
      </c>
      <c r="J19" s="212">
        <v>928828</v>
      </c>
      <c r="K19" s="212">
        <v>1565368</v>
      </c>
      <c r="L19" s="212">
        <v>46408</v>
      </c>
      <c r="M19" s="212">
        <v>1611776</v>
      </c>
      <c r="N19" s="212">
        <v>244820</v>
      </c>
      <c r="O19" s="212">
        <v>1856596</v>
      </c>
      <c r="P19" s="212">
        <v>2785424</v>
      </c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</row>
    <row r="20" spans="1:38" ht="16.5" customHeight="1" x14ac:dyDescent="0.15">
      <c r="A20" s="214" t="s">
        <v>101</v>
      </c>
      <c r="B20" s="215">
        <v>1</v>
      </c>
      <c r="C20" s="216" t="s">
        <v>54</v>
      </c>
      <c r="D20" s="217"/>
      <c r="E20" s="218">
        <v>199559</v>
      </c>
      <c r="F20" s="219">
        <v>295219</v>
      </c>
      <c r="G20" s="220">
        <v>59270</v>
      </c>
      <c r="H20" s="219">
        <v>554048</v>
      </c>
      <c r="I20" s="219">
        <v>71719</v>
      </c>
      <c r="J20" s="219">
        <v>625767</v>
      </c>
      <c r="K20" s="219">
        <v>1511805</v>
      </c>
      <c r="L20" s="219">
        <v>35424</v>
      </c>
      <c r="M20" s="219">
        <v>1547229</v>
      </c>
      <c r="N20" s="219">
        <v>240183</v>
      </c>
      <c r="O20" s="219">
        <v>1787412</v>
      </c>
      <c r="P20" s="219">
        <v>2413179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</row>
    <row r="21" spans="1:38" ht="16.5" customHeight="1" x14ac:dyDescent="0.15">
      <c r="A21" s="192" t="s">
        <v>240</v>
      </c>
      <c r="B21" s="193">
        <v>2</v>
      </c>
      <c r="C21" s="194" t="s">
        <v>240</v>
      </c>
      <c r="D21" s="195"/>
      <c r="E21" s="196">
        <v>138130</v>
      </c>
      <c r="F21" s="197">
        <v>441610.3</v>
      </c>
      <c r="G21" s="198">
        <v>93557.6</v>
      </c>
      <c r="H21" s="197">
        <v>673297.9</v>
      </c>
      <c r="I21" s="197">
        <v>80152</v>
      </c>
      <c r="J21" s="197">
        <v>753449.9</v>
      </c>
      <c r="K21" s="197">
        <v>1508929</v>
      </c>
      <c r="L21" s="197">
        <v>47233</v>
      </c>
      <c r="M21" s="197">
        <v>1556162</v>
      </c>
      <c r="N21" s="197">
        <v>227941</v>
      </c>
      <c r="O21" s="197">
        <v>1784103</v>
      </c>
      <c r="P21" s="197">
        <v>2537552.9</v>
      </c>
      <c r="Q21" s="169"/>
      <c r="R21" s="270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</row>
    <row r="22" spans="1:38" ht="16.5" customHeight="1" x14ac:dyDescent="0.15">
      <c r="A22" s="207" t="s">
        <v>240</v>
      </c>
      <c r="B22" s="208">
        <v>3</v>
      </c>
      <c r="C22" s="209" t="s">
        <v>240</v>
      </c>
      <c r="D22" s="210"/>
      <c r="E22" s="211">
        <v>168574</v>
      </c>
      <c r="F22" s="212">
        <v>382515</v>
      </c>
      <c r="G22" s="213">
        <v>114576</v>
      </c>
      <c r="H22" s="212">
        <v>665665</v>
      </c>
      <c r="I22" s="212">
        <v>99255</v>
      </c>
      <c r="J22" s="212">
        <v>764920</v>
      </c>
      <c r="K22" s="212">
        <v>1801451</v>
      </c>
      <c r="L22" s="212">
        <v>45759</v>
      </c>
      <c r="M22" s="212">
        <v>1847210</v>
      </c>
      <c r="N22" s="212">
        <v>309177</v>
      </c>
      <c r="O22" s="212">
        <v>2156387</v>
      </c>
      <c r="P22" s="212">
        <v>2921307</v>
      </c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</row>
    <row r="23" spans="1:38" ht="16.5" customHeight="1" x14ac:dyDescent="0.15">
      <c r="A23" s="214" t="s">
        <v>101</v>
      </c>
      <c r="B23" s="215">
        <v>4</v>
      </c>
      <c r="C23" s="216" t="s">
        <v>54</v>
      </c>
      <c r="D23" s="217"/>
      <c r="E23" s="218">
        <v>104277</v>
      </c>
      <c r="F23" s="219">
        <v>330371</v>
      </c>
      <c r="G23" s="220">
        <v>95190</v>
      </c>
      <c r="H23" s="219">
        <v>529838</v>
      </c>
      <c r="I23" s="219">
        <v>91005</v>
      </c>
      <c r="J23" s="219">
        <v>620843</v>
      </c>
      <c r="K23" s="219">
        <v>1599226</v>
      </c>
      <c r="L23" s="219">
        <v>30665</v>
      </c>
      <c r="M23" s="219">
        <v>1629891</v>
      </c>
      <c r="N23" s="219">
        <v>267394</v>
      </c>
      <c r="O23" s="219">
        <v>1897285</v>
      </c>
      <c r="P23" s="219">
        <v>2518128</v>
      </c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</row>
    <row r="24" spans="1:38" ht="16.5" customHeight="1" x14ac:dyDescent="0.15">
      <c r="A24" s="192" t="s">
        <v>240</v>
      </c>
      <c r="B24" s="193">
        <v>5</v>
      </c>
      <c r="C24" s="194" t="s">
        <v>240</v>
      </c>
      <c r="D24" s="195"/>
      <c r="E24" s="196">
        <v>169851</v>
      </c>
      <c r="F24" s="197">
        <v>390354</v>
      </c>
      <c r="G24" s="198">
        <v>91046</v>
      </c>
      <c r="H24" s="197">
        <v>651251</v>
      </c>
      <c r="I24" s="197">
        <v>99507</v>
      </c>
      <c r="J24" s="197">
        <v>750758</v>
      </c>
      <c r="K24" s="197">
        <v>1460467</v>
      </c>
      <c r="L24" s="197">
        <v>29271</v>
      </c>
      <c r="M24" s="197">
        <v>1489738</v>
      </c>
      <c r="N24" s="197">
        <v>215251</v>
      </c>
      <c r="O24" s="197">
        <v>1704989</v>
      </c>
      <c r="P24" s="197">
        <v>2455747</v>
      </c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</row>
    <row r="25" spans="1:38" ht="16.5" customHeight="1" x14ac:dyDescent="0.15">
      <c r="A25" s="192" t="s">
        <v>240</v>
      </c>
      <c r="B25" s="193">
        <v>6</v>
      </c>
      <c r="C25" s="194" t="s">
        <v>240</v>
      </c>
      <c r="D25" s="195"/>
      <c r="E25" s="196">
        <v>161530</v>
      </c>
      <c r="F25" s="197">
        <v>424016</v>
      </c>
      <c r="G25" s="198">
        <v>95369</v>
      </c>
      <c r="H25" s="197">
        <v>680915</v>
      </c>
      <c r="I25" s="197">
        <v>104132</v>
      </c>
      <c r="J25" s="197">
        <v>785047</v>
      </c>
      <c r="K25" s="197">
        <v>1447472</v>
      </c>
      <c r="L25" s="197">
        <v>31767</v>
      </c>
      <c r="M25" s="197">
        <v>1479239</v>
      </c>
      <c r="N25" s="197">
        <v>263571</v>
      </c>
      <c r="O25" s="197">
        <v>1742810</v>
      </c>
      <c r="P25" s="197">
        <v>2527857</v>
      </c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</row>
    <row r="26" spans="1:38" ht="16.5" customHeight="1" x14ac:dyDescent="0.15">
      <c r="A26" s="192" t="s">
        <v>240</v>
      </c>
      <c r="B26" s="193">
        <v>7</v>
      </c>
      <c r="C26" s="194" t="s">
        <v>240</v>
      </c>
      <c r="D26" s="195"/>
      <c r="E26" s="224">
        <v>119342</v>
      </c>
      <c r="F26" s="197">
        <v>321451</v>
      </c>
      <c r="G26" s="198">
        <v>89572</v>
      </c>
      <c r="H26" s="197">
        <v>530365</v>
      </c>
      <c r="I26" s="197">
        <v>64125</v>
      </c>
      <c r="J26" s="197">
        <v>606056</v>
      </c>
      <c r="K26" s="197">
        <v>1074243</v>
      </c>
      <c r="L26" s="197">
        <v>16124</v>
      </c>
      <c r="M26" s="197">
        <v>1090367</v>
      </c>
      <c r="N26" s="197">
        <v>214444</v>
      </c>
      <c r="O26" s="197">
        <v>1304811</v>
      </c>
      <c r="P26" s="197">
        <v>1910867</v>
      </c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</row>
    <row r="27" spans="1:38" x14ac:dyDescent="0.15">
      <c r="A27" s="221"/>
      <c r="B27" s="193">
        <v>8</v>
      </c>
      <c r="C27" s="222"/>
      <c r="D27" s="195"/>
      <c r="E27" s="224">
        <v>146936</v>
      </c>
      <c r="F27" s="223">
        <v>378320</v>
      </c>
      <c r="G27" s="223">
        <v>89572</v>
      </c>
      <c r="H27" s="223">
        <f>SUM(E27:G27)</f>
        <v>614828</v>
      </c>
      <c r="I27" s="223">
        <v>75704</v>
      </c>
      <c r="J27" s="223">
        <f>H27+I27</f>
        <v>690532</v>
      </c>
      <c r="K27" s="223">
        <v>1222994</v>
      </c>
      <c r="L27" s="223">
        <v>24184</v>
      </c>
      <c r="M27" s="223">
        <f>K27+L27</f>
        <v>1247178</v>
      </c>
      <c r="N27" s="223">
        <v>251221</v>
      </c>
      <c r="O27" s="223">
        <f>M27+N27</f>
        <v>1498399</v>
      </c>
      <c r="P27" s="197">
        <f>J27+O27</f>
        <v>2188931</v>
      </c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</row>
    <row r="28" spans="1:38" x14ac:dyDescent="0.15">
      <c r="A28" s="221"/>
      <c r="B28" s="193">
        <v>9</v>
      </c>
      <c r="C28" s="222"/>
      <c r="D28" s="195"/>
      <c r="E28" s="224">
        <v>173889</v>
      </c>
      <c r="F28" s="223">
        <v>402132</v>
      </c>
      <c r="G28" s="223">
        <v>94023</v>
      </c>
      <c r="H28" s="223">
        <f>SUM(E28:G28)</f>
        <v>670044</v>
      </c>
      <c r="I28" s="223">
        <v>61531</v>
      </c>
      <c r="J28" s="223">
        <f>H28+I28</f>
        <v>731575</v>
      </c>
      <c r="K28" s="223">
        <v>1464351</v>
      </c>
      <c r="L28" s="223">
        <v>56845</v>
      </c>
      <c r="M28" s="223">
        <f>K28+L28</f>
        <v>1521196</v>
      </c>
      <c r="N28" s="223">
        <v>304366</v>
      </c>
      <c r="O28" s="223">
        <f>M28+N28</f>
        <v>1825562</v>
      </c>
      <c r="P28" s="197">
        <f>J28+O28</f>
        <v>2557137</v>
      </c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</row>
    <row r="29" spans="1:38" x14ac:dyDescent="0.15">
      <c r="A29" s="221"/>
      <c r="B29" s="193">
        <v>10</v>
      </c>
      <c r="C29" s="226"/>
      <c r="D29" s="195"/>
      <c r="E29" s="227">
        <v>154152</v>
      </c>
      <c r="F29" s="197">
        <v>406465</v>
      </c>
      <c r="G29" s="197">
        <v>74257</v>
      </c>
      <c r="H29" s="197">
        <f>SUM(E29:G29)</f>
        <v>634874</v>
      </c>
      <c r="I29" s="197">
        <v>70305</v>
      </c>
      <c r="J29" s="197">
        <f>H29+I29</f>
        <v>705179</v>
      </c>
      <c r="K29" s="197">
        <v>1419643</v>
      </c>
      <c r="L29" s="197">
        <v>52624</v>
      </c>
      <c r="M29" s="197">
        <f>K29+L29</f>
        <v>1472267</v>
      </c>
      <c r="N29" s="197">
        <v>328227</v>
      </c>
      <c r="O29" s="197">
        <f>M29+N29</f>
        <v>1800494</v>
      </c>
      <c r="P29" s="197">
        <f>J29+O29</f>
        <v>2505673</v>
      </c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</row>
    <row r="30" spans="1:38" x14ac:dyDescent="0.15">
      <c r="A30" s="228"/>
      <c r="B30" s="200">
        <v>11</v>
      </c>
      <c r="C30" s="229"/>
      <c r="D30" s="202"/>
      <c r="E30" s="205">
        <f>(中和31!H25+中和31!L25+中和31!P25+中和31!T25+中和31!X25+中和32!H26+中和32!L26+中和32!P26+中和3未!H26+中和3未!L26+中和3未!P26+中和3未!T26+中和3未!X26+中和3未!H47+中和3未!L47)</f>
        <v>161705.89999999997</v>
      </c>
      <c r="F30" s="204">
        <f>(中乳21!H25+中乳21!L25+中乳21!P25+中乳21!T25+中乳21!X25+中乳21!H46+中乳21!L46+中乳21!P46+中乳21!T46+中乳21!X46+中乳2未!H25+中乳2未!L25+中乳2未!P25+中乳2未!T25+中乳2未!X25)</f>
        <v>439380.8</v>
      </c>
      <c r="G30" s="204">
        <f>(中交雑31!H25+中交雑31!L25+中交雑31!P25+中交雑31!T25+中交雑31!X25+中交雑31!H45+中交雑31!L45+中交雑31!P45+中交雑31!T45+中交雑31!X45+中交雑32!H25+中交雑32!L25+中交雑32!P25+中交雑32!T25+中交雑32!X25)</f>
        <v>88122.9</v>
      </c>
      <c r="H30" s="204">
        <f>SUM(E30:G30)</f>
        <v>689209.6</v>
      </c>
      <c r="I30" s="197">
        <v>68132</v>
      </c>
      <c r="J30" s="204">
        <f>H30+I30</f>
        <v>757341.6</v>
      </c>
      <c r="K30" s="204">
        <f>(中豚1!H18+中豚1!L18+中豚1!P18+中豚1!T18+中豚2!H18+中豚2!L18+中豚2!P18)</f>
        <v>1780440.4999999998</v>
      </c>
      <c r="L30" s="204">
        <f>(中豚ﾌﾛｰｽﾞﾝ!H24+中豚ﾌﾛｰｽﾞﾝ!L24+中豚ﾌﾛｰｽﾞﾝ!P24+中豚ﾌﾛｰｽﾞﾝ!T24+中豚ﾌﾛｰｽﾞﾝ!H43+中豚ﾌﾛｰｽﾞﾝ!L43+中豚ﾌﾛｰｽﾞﾝ!P43)</f>
        <v>57841.4</v>
      </c>
      <c r="M30" s="204">
        <f>K30+L30</f>
        <v>1838281.8999999997</v>
      </c>
      <c r="N30" s="204">
        <f>(中輸入豚!H21+中輸入豚!L21+中輸入豚!P21+中輸入豚!T21+中輸入豚!X21+中輸入豚!H41+中輸入豚!L41+中輸入豚!P41+中輸入豚!T41)</f>
        <v>421541.19999999995</v>
      </c>
      <c r="O30" s="204">
        <f>M30+N30</f>
        <v>2259823.0999999996</v>
      </c>
      <c r="P30" s="204">
        <f>J30+O30</f>
        <v>3017164.6999999997</v>
      </c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</row>
    <row r="31" spans="1:38" x14ac:dyDescent="0.15">
      <c r="A31" s="231"/>
      <c r="B31" s="231"/>
      <c r="C31" s="232" t="s">
        <v>251</v>
      </c>
      <c r="D31" s="233" t="s">
        <v>252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</row>
    <row r="32" spans="1:38" x14ac:dyDescent="0.15"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</row>
    <row r="33" spans="4:38" x14ac:dyDescent="0.15">
      <c r="D33" s="271"/>
      <c r="E33" s="235"/>
      <c r="F33" s="235"/>
      <c r="G33" s="235"/>
      <c r="H33" s="272"/>
      <c r="I33" s="235"/>
      <c r="J33" s="272"/>
      <c r="K33" s="235"/>
      <c r="L33" s="235"/>
      <c r="M33" s="272"/>
      <c r="N33" s="235"/>
      <c r="O33" s="254"/>
      <c r="P33" s="271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</row>
    <row r="34" spans="4:38" x14ac:dyDescent="0.15">
      <c r="E34" s="273"/>
      <c r="F34" s="237"/>
      <c r="G34" s="237"/>
      <c r="H34" s="169"/>
      <c r="I34" s="236"/>
      <c r="J34" s="169"/>
      <c r="K34" s="274"/>
      <c r="L34" s="236"/>
      <c r="M34" s="169"/>
      <c r="N34" s="236"/>
      <c r="O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</row>
    <row r="35" spans="4:38" x14ac:dyDescent="0.15">
      <c r="E35" s="273"/>
      <c r="F35" s="237"/>
      <c r="G35" s="237"/>
      <c r="H35" s="169"/>
      <c r="I35" s="236"/>
      <c r="J35" s="169"/>
      <c r="K35" s="274"/>
      <c r="L35" s="236"/>
      <c r="M35" s="169"/>
      <c r="N35" s="236"/>
      <c r="O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</row>
    <row r="36" spans="4:38" x14ac:dyDescent="0.15">
      <c r="E36" s="273"/>
      <c r="F36" s="237"/>
      <c r="G36" s="237"/>
      <c r="H36" s="169"/>
      <c r="I36" s="236"/>
      <c r="J36" s="169"/>
      <c r="K36" s="274"/>
      <c r="L36" s="236"/>
      <c r="M36" s="169"/>
      <c r="N36" s="236"/>
      <c r="O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4:38" x14ac:dyDescent="0.15">
      <c r="E37" s="273"/>
      <c r="F37" s="237"/>
      <c r="G37" s="237"/>
      <c r="H37" s="169"/>
      <c r="I37" s="236"/>
      <c r="J37" s="169"/>
      <c r="K37" s="274"/>
      <c r="L37" s="236"/>
      <c r="M37" s="169"/>
      <c r="N37" s="236"/>
      <c r="O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  <row r="38" spans="4:38" x14ac:dyDescent="0.15">
      <c r="E38" s="273"/>
      <c r="F38" s="237"/>
      <c r="G38" s="237"/>
      <c r="H38" s="169"/>
      <c r="I38" s="236"/>
      <c r="J38" s="169"/>
      <c r="K38" s="236"/>
      <c r="L38" s="236"/>
      <c r="M38" s="169"/>
      <c r="N38" s="236"/>
      <c r="O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</row>
    <row r="39" spans="4:38" x14ac:dyDescent="0.15">
      <c r="E39" s="273"/>
      <c r="F39" s="237"/>
      <c r="G39" s="237"/>
      <c r="H39" s="169"/>
      <c r="I39" s="236"/>
      <c r="J39" s="169"/>
      <c r="K39" s="236"/>
      <c r="L39" s="275"/>
      <c r="M39" s="169"/>
      <c r="N39" s="236"/>
      <c r="O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</row>
    <row r="40" spans="4:38" x14ac:dyDescent="0.15">
      <c r="E40" s="273"/>
      <c r="F40" s="237"/>
      <c r="G40" s="237"/>
      <c r="H40" s="169"/>
      <c r="I40" s="236"/>
      <c r="J40" s="169"/>
      <c r="K40" s="236"/>
      <c r="L40" s="275"/>
      <c r="M40" s="169"/>
      <c r="N40" s="236"/>
      <c r="O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</row>
    <row r="41" spans="4:38" x14ac:dyDescent="0.15">
      <c r="E41" s="273"/>
      <c r="F41" s="237"/>
      <c r="G41" s="237"/>
      <c r="H41" s="169"/>
      <c r="I41" s="236"/>
      <c r="J41" s="169"/>
      <c r="K41" s="169"/>
      <c r="L41" s="169"/>
      <c r="M41" s="169"/>
      <c r="N41" s="236"/>
      <c r="O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</row>
    <row r="42" spans="4:38" x14ac:dyDescent="0.15">
      <c r="E42" s="275"/>
      <c r="F42" s="237"/>
      <c r="G42" s="237"/>
      <c r="H42" s="169"/>
      <c r="I42" s="236"/>
      <c r="J42" s="169"/>
      <c r="K42" s="169"/>
      <c r="L42" s="169"/>
      <c r="M42" s="169"/>
      <c r="N42" s="236"/>
      <c r="O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</row>
    <row r="43" spans="4:38" x14ac:dyDescent="0.15">
      <c r="E43" s="275"/>
      <c r="F43" s="237"/>
      <c r="G43" s="237"/>
      <c r="H43" s="169"/>
      <c r="I43" s="236"/>
      <c r="J43" s="169"/>
      <c r="K43" s="169"/>
      <c r="L43" s="169"/>
      <c r="M43" s="169"/>
      <c r="N43" s="169"/>
      <c r="O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</row>
    <row r="44" spans="4:38" x14ac:dyDescent="0.15">
      <c r="E44" s="275"/>
      <c r="F44" s="237"/>
      <c r="G44" s="237"/>
      <c r="H44" s="169"/>
      <c r="I44" s="236"/>
      <c r="J44" s="169"/>
      <c r="K44" s="169"/>
      <c r="L44" s="169"/>
      <c r="M44" s="169"/>
      <c r="N44" s="169"/>
      <c r="O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</row>
    <row r="45" spans="4:38" x14ac:dyDescent="0.15">
      <c r="E45" s="275"/>
      <c r="F45" s="237"/>
      <c r="G45" s="237"/>
      <c r="H45" s="169"/>
      <c r="I45" s="236"/>
      <c r="J45" s="169"/>
      <c r="K45" s="169"/>
      <c r="L45" s="169"/>
      <c r="M45" s="169"/>
      <c r="N45" s="169"/>
      <c r="O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</row>
    <row r="46" spans="4:38" x14ac:dyDescent="0.15">
      <c r="E46" s="275"/>
      <c r="F46" s="169"/>
      <c r="G46" s="237"/>
      <c r="H46" s="169"/>
      <c r="I46" s="275"/>
      <c r="J46" s="169"/>
      <c r="K46" s="169"/>
      <c r="L46" s="169"/>
      <c r="M46" s="169"/>
      <c r="N46" s="169"/>
      <c r="O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</row>
    <row r="47" spans="4:38" x14ac:dyDescent="0.15">
      <c r="E47" s="275"/>
      <c r="F47" s="169"/>
      <c r="G47" s="237"/>
      <c r="H47" s="169"/>
      <c r="I47" s="275"/>
      <c r="J47" s="169"/>
      <c r="K47" s="169"/>
      <c r="L47" s="169"/>
      <c r="M47" s="169"/>
      <c r="N47" s="169"/>
      <c r="O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</row>
    <row r="48" spans="4:38" x14ac:dyDescent="0.15">
      <c r="E48" s="169"/>
      <c r="F48" s="169"/>
      <c r="G48" s="237"/>
      <c r="H48" s="169"/>
      <c r="I48" s="275"/>
      <c r="J48" s="169"/>
      <c r="K48" s="169"/>
      <c r="L48" s="169"/>
      <c r="M48" s="169"/>
      <c r="N48" s="169"/>
      <c r="O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</row>
    <row r="49" spans="5:15" x14ac:dyDescent="0.15">
      <c r="E49" s="169"/>
      <c r="F49" s="169"/>
      <c r="G49" s="169"/>
      <c r="H49" s="169"/>
      <c r="I49" s="275"/>
      <c r="J49" s="169"/>
      <c r="K49" s="169"/>
      <c r="L49" s="169"/>
      <c r="M49" s="169"/>
      <c r="N49" s="169"/>
      <c r="O49" s="169"/>
    </row>
    <row r="50" spans="5:15" x14ac:dyDescent="0.15">
      <c r="E50" s="169"/>
      <c r="F50" s="169"/>
      <c r="G50" s="169"/>
      <c r="H50" s="169"/>
      <c r="I50" s="236"/>
      <c r="J50" s="169"/>
      <c r="K50" s="169"/>
      <c r="L50" s="169"/>
      <c r="M50" s="169"/>
      <c r="N50" s="169"/>
      <c r="O50" s="169"/>
    </row>
    <row r="51" spans="5:15" x14ac:dyDescent="0.15">
      <c r="E51" s="169"/>
      <c r="F51" s="169"/>
      <c r="G51" s="169"/>
      <c r="H51" s="169"/>
      <c r="I51" s="275"/>
      <c r="J51" s="169"/>
      <c r="K51" s="169"/>
      <c r="L51" s="169"/>
      <c r="M51" s="169"/>
      <c r="N51" s="169"/>
      <c r="O51" s="169"/>
    </row>
    <row r="52" spans="5:15" x14ac:dyDescent="0.15">
      <c r="E52" s="169"/>
      <c r="F52" s="169"/>
      <c r="G52" s="169"/>
      <c r="H52" s="169"/>
      <c r="I52" s="275"/>
      <c r="J52" s="169"/>
      <c r="K52" s="169"/>
      <c r="L52" s="169"/>
      <c r="M52" s="169"/>
      <c r="N52" s="169"/>
      <c r="O52" s="169"/>
    </row>
    <row r="53" spans="5:15" x14ac:dyDescent="0.15">
      <c r="E53" s="169"/>
      <c r="F53" s="169"/>
      <c r="G53" s="169"/>
      <c r="H53" s="169"/>
      <c r="I53" s="275"/>
      <c r="J53" s="169"/>
      <c r="K53" s="169"/>
      <c r="L53" s="169"/>
      <c r="M53" s="169"/>
      <c r="N53" s="169"/>
      <c r="O53" s="169"/>
    </row>
    <row r="54" spans="5:15" x14ac:dyDescent="0.15">
      <c r="E54" s="169"/>
      <c r="F54" s="169"/>
      <c r="G54" s="169"/>
      <c r="H54" s="169"/>
      <c r="I54" s="236"/>
      <c r="J54" s="169"/>
      <c r="K54" s="169"/>
      <c r="L54" s="169"/>
      <c r="M54" s="169"/>
      <c r="N54" s="169"/>
      <c r="O54" s="169"/>
    </row>
    <row r="55" spans="5:15" x14ac:dyDescent="0.15">
      <c r="E55" s="169"/>
      <c r="F55" s="169"/>
      <c r="G55" s="169"/>
      <c r="H55" s="169"/>
      <c r="I55" s="236"/>
      <c r="J55" s="169"/>
      <c r="K55" s="169"/>
      <c r="L55" s="169"/>
      <c r="M55" s="169"/>
      <c r="N55" s="169"/>
      <c r="O55" s="169"/>
    </row>
    <row r="56" spans="5:15" x14ac:dyDescent="0.15"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3"/>
  <sheetViews>
    <sheetView topLeftCell="A10" workbookViewId="0">
      <selection activeCell="N30" sqref="N30"/>
    </sheetView>
  </sheetViews>
  <sheetFormatPr defaultRowHeight="13.5" x14ac:dyDescent="0.15"/>
  <cols>
    <col min="1" max="1" width="4.375" style="170" customWidth="1"/>
    <col min="2" max="2" width="3.125" style="170" customWidth="1"/>
    <col min="3" max="3" width="2.625" style="170" customWidth="1"/>
    <col min="4" max="4" width="8.75" style="170" customWidth="1"/>
    <col min="5" max="10" width="9.375" style="170" customWidth="1"/>
    <col min="11" max="11" width="10.625" style="170" customWidth="1"/>
    <col min="12" max="12" width="8.75" style="170" customWidth="1"/>
    <col min="13" max="13" width="10.625" style="170" customWidth="1"/>
    <col min="14" max="14" width="9.375" style="170" customWidth="1"/>
    <col min="15" max="15" width="10.625" style="170" customWidth="1"/>
    <col min="16" max="16" width="11.125" style="170" customWidth="1"/>
    <col min="17" max="16384" width="9" style="170"/>
  </cols>
  <sheetData>
    <row r="1" spans="1:17" s="154" customFormat="1" ht="19.5" customHeight="1" x14ac:dyDescent="0.15">
      <c r="A1" s="153"/>
      <c r="C1" s="155"/>
    </row>
    <row r="2" spans="1:17" s="160" customFormat="1" ht="15" customHeight="1" x14ac:dyDescent="0.15">
      <c r="A2" s="156"/>
      <c r="B2" s="156"/>
      <c r="C2" s="157" t="s">
        <v>257</v>
      </c>
      <c r="D2" s="276" t="s">
        <v>258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7" s="259" customFormat="1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3"/>
      <c r="P3" s="164" t="s">
        <v>247</v>
      </c>
      <c r="Q3" s="162"/>
    </row>
    <row r="4" spans="1:17" ht="18.75" customHeight="1" x14ac:dyDescent="0.15">
      <c r="A4" s="165"/>
      <c r="B4" s="166"/>
      <c r="C4" s="167"/>
      <c r="D4" s="598" t="s">
        <v>222</v>
      </c>
      <c r="E4" s="599"/>
      <c r="F4" s="599"/>
      <c r="G4" s="599"/>
      <c r="H4" s="600"/>
      <c r="I4" s="168"/>
      <c r="J4" s="168"/>
      <c r="K4" s="598" t="s">
        <v>223</v>
      </c>
      <c r="L4" s="599"/>
      <c r="M4" s="600"/>
      <c r="N4" s="168"/>
      <c r="O4" s="168"/>
      <c r="P4" s="168"/>
    </row>
    <row r="5" spans="1:17" ht="18.75" customHeight="1" x14ac:dyDescent="0.15">
      <c r="A5" s="171"/>
      <c r="B5" s="172"/>
      <c r="C5" s="173"/>
      <c r="D5" s="601" t="s">
        <v>224</v>
      </c>
      <c r="E5" s="602"/>
      <c r="F5" s="174" t="s">
        <v>225</v>
      </c>
      <c r="G5" s="175" t="s">
        <v>226</v>
      </c>
      <c r="H5" s="603" t="s">
        <v>227</v>
      </c>
      <c r="I5" s="176" t="s">
        <v>228</v>
      </c>
      <c r="J5" s="176" t="s">
        <v>229</v>
      </c>
      <c r="K5" s="174" t="s">
        <v>230</v>
      </c>
      <c r="L5" s="174" t="s">
        <v>248</v>
      </c>
      <c r="M5" s="603" t="s">
        <v>227</v>
      </c>
      <c r="N5" s="176" t="s">
        <v>232</v>
      </c>
      <c r="O5" s="176" t="s">
        <v>233</v>
      </c>
      <c r="P5" s="176" t="s">
        <v>234</v>
      </c>
    </row>
    <row r="6" spans="1:17" ht="18.75" customHeight="1" x14ac:dyDescent="0.15">
      <c r="A6" s="177"/>
      <c r="B6" s="178"/>
      <c r="C6" s="179"/>
      <c r="D6" s="180" t="s">
        <v>235</v>
      </c>
      <c r="E6" s="181" t="s">
        <v>236</v>
      </c>
      <c r="F6" s="182" t="s">
        <v>237</v>
      </c>
      <c r="G6" s="183" t="s">
        <v>236</v>
      </c>
      <c r="H6" s="604"/>
      <c r="I6" s="184"/>
      <c r="J6" s="184"/>
      <c r="K6" s="182" t="s">
        <v>238</v>
      </c>
      <c r="L6" s="182" t="s">
        <v>239</v>
      </c>
      <c r="M6" s="604"/>
      <c r="N6" s="184"/>
      <c r="O6" s="184"/>
      <c r="P6" s="184"/>
    </row>
    <row r="7" spans="1:17" ht="16.5" customHeight="1" x14ac:dyDescent="0.15">
      <c r="A7" s="185" t="s">
        <v>72</v>
      </c>
      <c r="B7" s="186">
        <v>18</v>
      </c>
      <c r="C7" s="187" t="s">
        <v>105</v>
      </c>
      <c r="D7" s="188"/>
      <c r="E7" s="189"/>
      <c r="F7" s="190"/>
      <c r="G7" s="191"/>
      <c r="H7" s="190"/>
      <c r="I7" s="190"/>
      <c r="J7" s="190"/>
      <c r="K7" s="190"/>
      <c r="L7" s="190"/>
      <c r="M7" s="190"/>
      <c r="N7" s="190"/>
      <c r="O7" s="190"/>
      <c r="P7" s="190"/>
    </row>
    <row r="8" spans="1:17" ht="16.5" customHeight="1" x14ac:dyDescent="0.15">
      <c r="A8" s="192" t="s">
        <v>240</v>
      </c>
      <c r="B8" s="193">
        <v>19</v>
      </c>
      <c r="C8" s="194" t="s">
        <v>240</v>
      </c>
      <c r="D8" s="195"/>
      <c r="E8" s="196"/>
      <c r="F8" s="197"/>
      <c r="G8" s="198"/>
      <c r="H8" s="197"/>
      <c r="I8" s="197"/>
      <c r="J8" s="197"/>
      <c r="K8" s="197"/>
      <c r="L8" s="197"/>
      <c r="M8" s="197"/>
      <c r="N8" s="197"/>
      <c r="O8" s="197"/>
      <c r="P8" s="197"/>
    </row>
    <row r="9" spans="1:17" ht="16.5" customHeight="1" x14ac:dyDescent="0.15">
      <c r="A9" s="192" t="s">
        <v>240</v>
      </c>
      <c r="B9" s="193">
        <v>20</v>
      </c>
      <c r="C9" s="194" t="s">
        <v>240</v>
      </c>
      <c r="D9" s="195"/>
      <c r="E9" s="196">
        <v>268856</v>
      </c>
      <c r="F9" s="197">
        <v>103594</v>
      </c>
      <c r="G9" s="198"/>
      <c r="H9" s="197">
        <v>372450</v>
      </c>
      <c r="I9" s="197"/>
      <c r="J9" s="197">
        <v>372450</v>
      </c>
      <c r="K9" s="197">
        <v>885177</v>
      </c>
      <c r="L9" s="197"/>
      <c r="M9" s="197">
        <v>885177</v>
      </c>
      <c r="N9" s="197"/>
      <c r="O9" s="197">
        <v>885177</v>
      </c>
      <c r="P9" s="197">
        <v>1257627</v>
      </c>
    </row>
    <row r="10" spans="1:17" ht="16.5" customHeight="1" x14ac:dyDescent="0.15">
      <c r="A10" s="199" t="s">
        <v>240</v>
      </c>
      <c r="B10" s="200">
        <v>21</v>
      </c>
      <c r="C10" s="201" t="s">
        <v>240</v>
      </c>
      <c r="D10" s="202"/>
      <c r="E10" s="203">
        <v>3242596</v>
      </c>
      <c r="F10" s="204">
        <v>2307259</v>
      </c>
      <c r="G10" s="205">
        <v>872903</v>
      </c>
      <c r="H10" s="204">
        <v>6422758</v>
      </c>
      <c r="I10" s="204"/>
      <c r="J10" s="204">
        <v>6422758</v>
      </c>
      <c r="K10" s="204">
        <v>22214618</v>
      </c>
      <c r="L10" s="204"/>
      <c r="M10" s="204">
        <v>22214618</v>
      </c>
      <c r="N10" s="204"/>
      <c r="O10" s="204">
        <v>22214618</v>
      </c>
      <c r="P10" s="204">
        <v>28637376</v>
      </c>
    </row>
    <row r="11" spans="1:17" ht="16.5" customHeight="1" x14ac:dyDescent="0.15">
      <c r="A11" s="192" t="s">
        <v>241</v>
      </c>
      <c r="B11" s="193">
        <v>4</v>
      </c>
      <c r="C11" s="206" t="s">
        <v>242</v>
      </c>
      <c r="D11" s="195"/>
      <c r="E11" s="196">
        <v>231465</v>
      </c>
      <c r="F11" s="197">
        <v>155857</v>
      </c>
      <c r="G11" s="198">
        <v>43987</v>
      </c>
      <c r="H11" s="197">
        <v>431309</v>
      </c>
      <c r="I11" s="197"/>
      <c r="J11" s="197">
        <v>431309</v>
      </c>
      <c r="K11" s="197">
        <v>1641994</v>
      </c>
      <c r="L11" s="197"/>
      <c r="M11" s="197">
        <v>1641994</v>
      </c>
      <c r="N11" s="197"/>
      <c r="O11" s="197">
        <v>1641994</v>
      </c>
      <c r="P11" s="197">
        <v>2073303</v>
      </c>
    </row>
    <row r="12" spans="1:17" ht="16.5" customHeight="1" x14ac:dyDescent="0.15">
      <c r="A12" s="192" t="s">
        <v>240</v>
      </c>
      <c r="B12" s="193">
        <v>5</v>
      </c>
      <c r="C12" s="194" t="s">
        <v>240</v>
      </c>
      <c r="D12" s="195"/>
      <c r="E12" s="196">
        <v>283081</v>
      </c>
      <c r="F12" s="197">
        <v>205260</v>
      </c>
      <c r="G12" s="198">
        <v>91570</v>
      </c>
      <c r="H12" s="197">
        <v>579911</v>
      </c>
      <c r="I12" s="197"/>
      <c r="J12" s="197">
        <v>579911</v>
      </c>
      <c r="K12" s="197">
        <v>1740182</v>
      </c>
      <c r="L12" s="197"/>
      <c r="M12" s="197">
        <v>1740182</v>
      </c>
      <c r="N12" s="197"/>
      <c r="O12" s="197">
        <v>1740182</v>
      </c>
      <c r="P12" s="197">
        <v>2320093</v>
      </c>
    </row>
    <row r="13" spans="1:17" ht="16.5" customHeight="1" x14ac:dyDescent="0.15">
      <c r="A13" s="192" t="s">
        <v>240</v>
      </c>
      <c r="B13" s="193">
        <v>6</v>
      </c>
      <c r="C13" s="194" t="s">
        <v>240</v>
      </c>
      <c r="D13" s="195"/>
      <c r="E13" s="196">
        <v>216595</v>
      </c>
      <c r="F13" s="197">
        <v>236302</v>
      </c>
      <c r="G13" s="198">
        <v>124266</v>
      </c>
      <c r="H13" s="197">
        <v>577163</v>
      </c>
      <c r="I13" s="197"/>
      <c r="J13" s="197">
        <v>577163</v>
      </c>
      <c r="K13" s="197">
        <v>1880172</v>
      </c>
      <c r="L13" s="197"/>
      <c r="M13" s="197">
        <v>1880172</v>
      </c>
      <c r="N13" s="197"/>
      <c r="O13" s="197">
        <v>1880172</v>
      </c>
      <c r="P13" s="197">
        <v>2457335</v>
      </c>
    </row>
    <row r="14" spans="1:17" ht="16.5" customHeight="1" x14ac:dyDescent="0.15">
      <c r="A14" s="192" t="s">
        <v>240</v>
      </c>
      <c r="B14" s="193">
        <v>7</v>
      </c>
      <c r="C14" s="194" t="s">
        <v>240</v>
      </c>
      <c r="D14" s="195"/>
      <c r="E14" s="196">
        <v>298805</v>
      </c>
      <c r="F14" s="197">
        <v>169350</v>
      </c>
      <c r="G14" s="198">
        <v>89144</v>
      </c>
      <c r="H14" s="197">
        <v>557299</v>
      </c>
      <c r="I14" s="197"/>
      <c r="J14" s="197">
        <v>557299</v>
      </c>
      <c r="K14" s="197">
        <v>1836800</v>
      </c>
      <c r="L14" s="197"/>
      <c r="M14" s="197">
        <v>1836800</v>
      </c>
      <c r="N14" s="197"/>
      <c r="O14" s="197">
        <v>1836800</v>
      </c>
      <c r="P14" s="197">
        <v>2394099</v>
      </c>
    </row>
    <row r="15" spans="1:17" ht="16.5" customHeight="1" x14ac:dyDescent="0.15">
      <c r="A15" s="192" t="s">
        <v>240</v>
      </c>
      <c r="B15" s="193">
        <v>8</v>
      </c>
      <c r="C15" s="194" t="s">
        <v>240</v>
      </c>
      <c r="D15" s="195"/>
      <c r="E15" s="196">
        <v>236319</v>
      </c>
      <c r="F15" s="197">
        <v>168369</v>
      </c>
      <c r="G15" s="198">
        <v>112817</v>
      </c>
      <c r="H15" s="197">
        <v>517505</v>
      </c>
      <c r="I15" s="197"/>
      <c r="J15" s="197">
        <v>517505</v>
      </c>
      <c r="K15" s="197">
        <v>1803336</v>
      </c>
      <c r="L15" s="197"/>
      <c r="M15" s="197">
        <v>1803336</v>
      </c>
      <c r="N15" s="197"/>
      <c r="O15" s="197">
        <v>1803336</v>
      </c>
      <c r="P15" s="197">
        <v>2320841</v>
      </c>
    </row>
    <row r="16" spans="1:17" ht="16.5" customHeight="1" x14ac:dyDescent="0.15">
      <c r="A16" s="192" t="s">
        <v>240</v>
      </c>
      <c r="B16" s="193">
        <v>9</v>
      </c>
      <c r="C16" s="194" t="s">
        <v>240</v>
      </c>
      <c r="D16" s="195"/>
      <c r="E16" s="196">
        <v>323393</v>
      </c>
      <c r="F16" s="197">
        <v>207376</v>
      </c>
      <c r="G16" s="198">
        <v>77317</v>
      </c>
      <c r="H16" s="197">
        <v>608086</v>
      </c>
      <c r="I16" s="197"/>
      <c r="J16" s="197">
        <v>608086</v>
      </c>
      <c r="K16" s="197">
        <v>1995557</v>
      </c>
      <c r="L16" s="197"/>
      <c r="M16" s="197">
        <v>1995557</v>
      </c>
      <c r="N16" s="197"/>
      <c r="O16" s="197">
        <v>1995557</v>
      </c>
      <c r="P16" s="197">
        <v>2603643</v>
      </c>
    </row>
    <row r="17" spans="1:17" ht="16.5" customHeight="1" x14ac:dyDescent="0.15">
      <c r="A17" s="192" t="s">
        <v>240</v>
      </c>
      <c r="B17" s="193">
        <v>10</v>
      </c>
      <c r="C17" s="194" t="s">
        <v>240</v>
      </c>
      <c r="D17" s="195"/>
      <c r="E17" s="196">
        <v>177609</v>
      </c>
      <c r="F17" s="197">
        <v>177050</v>
      </c>
      <c r="G17" s="198">
        <v>88818</v>
      </c>
      <c r="H17" s="197">
        <v>443477</v>
      </c>
      <c r="I17" s="197"/>
      <c r="J17" s="197">
        <v>443477</v>
      </c>
      <c r="K17" s="197">
        <v>1999388</v>
      </c>
      <c r="L17" s="197"/>
      <c r="M17" s="197">
        <v>1999388</v>
      </c>
      <c r="N17" s="197"/>
      <c r="O17" s="197">
        <v>1999388</v>
      </c>
      <c r="P17" s="197">
        <v>2442865</v>
      </c>
    </row>
    <row r="18" spans="1:17" ht="16.5" customHeight="1" x14ac:dyDescent="0.15">
      <c r="A18" s="192" t="s">
        <v>240</v>
      </c>
      <c r="B18" s="193">
        <v>11</v>
      </c>
      <c r="C18" s="194" t="s">
        <v>240</v>
      </c>
      <c r="D18" s="195"/>
      <c r="E18" s="196">
        <v>305433</v>
      </c>
      <c r="F18" s="197">
        <v>184495</v>
      </c>
      <c r="G18" s="198">
        <v>88020</v>
      </c>
      <c r="H18" s="197">
        <v>577948</v>
      </c>
      <c r="I18" s="197"/>
      <c r="J18" s="197">
        <v>577948</v>
      </c>
      <c r="K18" s="197">
        <v>2169731</v>
      </c>
      <c r="L18" s="197"/>
      <c r="M18" s="197">
        <v>2169731</v>
      </c>
      <c r="N18" s="197"/>
      <c r="O18" s="197">
        <v>2169731</v>
      </c>
      <c r="P18" s="197">
        <v>2747679</v>
      </c>
    </row>
    <row r="19" spans="1:17" ht="16.5" customHeight="1" x14ac:dyDescent="0.15">
      <c r="A19" s="207" t="s">
        <v>240</v>
      </c>
      <c r="B19" s="208">
        <v>12</v>
      </c>
      <c r="C19" s="209" t="s">
        <v>240</v>
      </c>
      <c r="D19" s="210"/>
      <c r="E19" s="211">
        <v>338538</v>
      </c>
      <c r="F19" s="212">
        <v>192872</v>
      </c>
      <c r="G19" s="213">
        <v>156964</v>
      </c>
      <c r="H19" s="212">
        <v>688374</v>
      </c>
      <c r="I19" s="212"/>
      <c r="J19" s="212">
        <v>688374</v>
      </c>
      <c r="K19" s="212">
        <v>2091406</v>
      </c>
      <c r="L19" s="212"/>
      <c r="M19" s="212">
        <v>2091406</v>
      </c>
      <c r="N19" s="212"/>
      <c r="O19" s="212">
        <v>2091406</v>
      </c>
      <c r="P19" s="212">
        <v>2779780</v>
      </c>
    </row>
    <row r="20" spans="1:17" ht="16.5" customHeight="1" x14ac:dyDescent="0.15">
      <c r="A20" s="214" t="s">
        <v>101</v>
      </c>
      <c r="B20" s="215">
        <v>1</v>
      </c>
      <c r="C20" s="216" t="s">
        <v>54</v>
      </c>
      <c r="D20" s="217"/>
      <c r="E20" s="218">
        <v>144377</v>
      </c>
      <c r="F20" s="219">
        <v>190788</v>
      </c>
      <c r="G20" s="220">
        <v>85085</v>
      </c>
      <c r="H20" s="219">
        <v>420250</v>
      </c>
      <c r="I20" s="219"/>
      <c r="J20" s="219">
        <v>420250</v>
      </c>
      <c r="K20" s="219">
        <v>1876144</v>
      </c>
      <c r="L20" s="219"/>
      <c r="M20" s="219">
        <v>1876144</v>
      </c>
      <c r="N20" s="219"/>
      <c r="O20" s="219">
        <v>1876144</v>
      </c>
      <c r="P20" s="219">
        <v>2296394</v>
      </c>
    </row>
    <row r="21" spans="1:17" ht="16.5" customHeight="1" x14ac:dyDescent="0.15">
      <c r="A21" s="192" t="s">
        <v>240</v>
      </c>
      <c r="B21" s="193">
        <v>2</v>
      </c>
      <c r="C21" s="194" t="s">
        <v>240</v>
      </c>
      <c r="D21" s="195"/>
      <c r="E21" s="196">
        <v>138092</v>
      </c>
      <c r="F21" s="197">
        <v>160254</v>
      </c>
      <c r="G21" s="198">
        <v>92444</v>
      </c>
      <c r="H21" s="197">
        <v>390790</v>
      </c>
      <c r="I21" s="197"/>
      <c r="J21" s="197">
        <v>390790</v>
      </c>
      <c r="K21" s="197">
        <v>1683547</v>
      </c>
      <c r="L21" s="197"/>
      <c r="M21" s="197">
        <v>1683547</v>
      </c>
      <c r="N21" s="197"/>
      <c r="O21" s="197">
        <v>1683547</v>
      </c>
      <c r="P21" s="197">
        <v>2074337</v>
      </c>
    </row>
    <row r="22" spans="1:17" ht="16.5" customHeight="1" x14ac:dyDescent="0.15">
      <c r="A22" s="207" t="s">
        <v>240</v>
      </c>
      <c r="B22" s="208">
        <v>3</v>
      </c>
      <c r="C22" s="209" t="s">
        <v>240</v>
      </c>
      <c r="D22" s="210"/>
      <c r="E22" s="211">
        <v>173413</v>
      </c>
      <c r="F22" s="212">
        <v>190165</v>
      </c>
      <c r="G22" s="213">
        <v>91106</v>
      </c>
      <c r="H22" s="212">
        <v>454684</v>
      </c>
      <c r="I22" s="212"/>
      <c r="J22" s="212">
        <v>454684</v>
      </c>
      <c r="K22" s="212">
        <v>2045480</v>
      </c>
      <c r="L22" s="212"/>
      <c r="M22" s="212">
        <v>2045480</v>
      </c>
      <c r="N22" s="212"/>
      <c r="O22" s="212">
        <v>2045480</v>
      </c>
      <c r="P22" s="212">
        <v>2500164</v>
      </c>
    </row>
    <row r="23" spans="1:17" ht="16.5" customHeight="1" x14ac:dyDescent="0.15">
      <c r="A23" s="214" t="s">
        <v>101</v>
      </c>
      <c r="B23" s="215">
        <v>4</v>
      </c>
      <c r="C23" s="216" t="s">
        <v>54</v>
      </c>
      <c r="D23" s="217"/>
      <c r="E23" s="218">
        <v>184605</v>
      </c>
      <c r="F23" s="219">
        <v>116401</v>
      </c>
      <c r="G23" s="220">
        <v>86868</v>
      </c>
      <c r="H23" s="219">
        <v>387874</v>
      </c>
      <c r="I23" s="219"/>
      <c r="J23" s="219">
        <v>387874</v>
      </c>
      <c r="K23" s="219">
        <v>2000496</v>
      </c>
      <c r="L23" s="219"/>
      <c r="M23" s="219">
        <v>2000496</v>
      </c>
      <c r="N23" s="219"/>
      <c r="O23" s="219">
        <v>2000496</v>
      </c>
      <c r="P23" s="219">
        <v>2388370</v>
      </c>
    </row>
    <row r="24" spans="1:17" x14ac:dyDescent="0.15">
      <c r="A24" s="192" t="s">
        <v>240</v>
      </c>
      <c r="B24" s="193">
        <v>5</v>
      </c>
      <c r="C24" s="194" t="s">
        <v>240</v>
      </c>
      <c r="D24" s="195"/>
      <c r="E24" s="196">
        <v>296194</v>
      </c>
      <c r="F24" s="197">
        <v>189147</v>
      </c>
      <c r="G24" s="198">
        <v>118922</v>
      </c>
      <c r="H24" s="197">
        <v>604263</v>
      </c>
      <c r="I24" s="197"/>
      <c r="J24" s="197">
        <v>604263</v>
      </c>
      <c r="K24" s="197">
        <v>1795735</v>
      </c>
      <c r="L24" s="197"/>
      <c r="M24" s="197">
        <v>1795735</v>
      </c>
      <c r="N24" s="197"/>
      <c r="O24" s="197">
        <v>1795735</v>
      </c>
      <c r="P24" s="197">
        <v>2399998</v>
      </c>
      <c r="Q24" s="169"/>
    </row>
    <row r="25" spans="1:17" x14ac:dyDescent="0.15">
      <c r="A25" s="192" t="s">
        <v>240</v>
      </c>
      <c r="B25" s="193">
        <v>6</v>
      </c>
      <c r="C25" s="194" t="s">
        <v>240</v>
      </c>
      <c r="D25" s="195"/>
      <c r="E25" s="196">
        <v>263503</v>
      </c>
      <c r="F25" s="197">
        <v>192468</v>
      </c>
      <c r="G25" s="198">
        <v>71887</v>
      </c>
      <c r="H25" s="197">
        <v>527858</v>
      </c>
      <c r="I25" s="197"/>
      <c r="J25" s="197">
        <v>527858</v>
      </c>
      <c r="K25" s="197">
        <v>1604317</v>
      </c>
      <c r="L25" s="197"/>
      <c r="M25" s="197">
        <v>1604317</v>
      </c>
      <c r="N25" s="197"/>
      <c r="O25" s="197">
        <v>1604317</v>
      </c>
      <c r="P25" s="197">
        <v>2132175</v>
      </c>
    </row>
    <row r="26" spans="1:17" x14ac:dyDescent="0.15">
      <c r="A26" s="192" t="s">
        <v>240</v>
      </c>
      <c r="B26" s="193">
        <v>7</v>
      </c>
      <c r="C26" s="194" t="s">
        <v>240</v>
      </c>
      <c r="D26" s="195"/>
      <c r="E26" s="196">
        <v>167295</v>
      </c>
      <c r="F26" s="197">
        <v>100489</v>
      </c>
      <c r="G26" s="198">
        <v>59915</v>
      </c>
      <c r="H26" s="197">
        <v>327699</v>
      </c>
      <c r="I26" s="197"/>
      <c r="J26" s="197">
        <v>327699</v>
      </c>
      <c r="K26" s="197">
        <v>1367114</v>
      </c>
      <c r="L26" s="197"/>
      <c r="M26" s="197">
        <v>1367114</v>
      </c>
      <c r="N26" s="197"/>
      <c r="O26" s="197">
        <v>1367114</v>
      </c>
      <c r="P26" s="197">
        <v>1694813</v>
      </c>
    </row>
    <row r="27" spans="1:17" x14ac:dyDescent="0.15">
      <c r="A27" s="277" t="s">
        <v>240</v>
      </c>
      <c r="B27" s="193">
        <v>8</v>
      </c>
      <c r="C27" s="278" t="s">
        <v>240</v>
      </c>
      <c r="D27" s="195"/>
      <c r="E27" s="196">
        <v>222952</v>
      </c>
      <c r="F27" s="197">
        <v>183210</v>
      </c>
      <c r="G27" s="198">
        <v>99740</v>
      </c>
      <c r="H27" s="197">
        <f>SUM(E27:G27)</f>
        <v>505902</v>
      </c>
      <c r="I27" s="197"/>
      <c r="J27" s="197">
        <f>H27+I27</f>
        <v>505902</v>
      </c>
      <c r="K27" s="197">
        <v>1569228</v>
      </c>
      <c r="L27" s="197"/>
      <c r="M27" s="197">
        <f>K27+I27</f>
        <v>1569228</v>
      </c>
      <c r="N27" s="197"/>
      <c r="O27" s="197">
        <f>M27+N27</f>
        <v>1569228</v>
      </c>
      <c r="P27" s="197">
        <f>J27+O27</f>
        <v>2075130</v>
      </c>
    </row>
    <row r="28" spans="1:17" x14ac:dyDescent="0.15">
      <c r="A28" s="277" t="s">
        <v>240</v>
      </c>
      <c r="B28" s="193">
        <v>9</v>
      </c>
      <c r="C28" s="279" t="s">
        <v>240</v>
      </c>
      <c r="D28" s="195"/>
      <c r="E28" s="224">
        <v>286790</v>
      </c>
      <c r="F28" s="223">
        <v>163080</v>
      </c>
      <c r="G28" s="223">
        <v>74875</v>
      </c>
      <c r="H28" s="246">
        <f>SUM(E28:G28)</f>
        <v>524745</v>
      </c>
      <c r="I28" s="223"/>
      <c r="J28" s="223">
        <f>H28+I28</f>
        <v>524745</v>
      </c>
      <c r="K28" s="223">
        <v>1158069</v>
      </c>
      <c r="L28" s="223"/>
      <c r="M28" s="223">
        <f>K28+I28</f>
        <v>1158069</v>
      </c>
      <c r="N28" s="223"/>
      <c r="O28" s="223">
        <f>M28+N28</f>
        <v>1158069</v>
      </c>
      <c r="P28" s="197">
        <f>J28+O28</f>
        <v>1682814</v>
      </c>
    </row>
    <row r="29" spans="1:17" x14ac:dyDescent="0.15">
      <c r="A29" s="277"/>
      <c r="B29" s="193">
        <v>10</v>
      </c>
      <c r="C29" s="278"/>
      <c r="D29" s="195"/>
      <c r="E29" s="227">
        <v>228829</v>
      </c>
      <c r="F29" s="197">
        <v>193756</v>
      </c>
      <c r="G29" s="197">
        <v>85776</v>
      </c>
      <c r="H29" s="225">
        <f>SUM(E29:G29)</f>
        <v>508361</v>
      </c>
      <c r="I29" s="197"/>
      <c r="J29" s="197">
        <f>H29+I29</f>
        <v>508361</v>
      </c>
      <c r="K29" s="197">
        <v>1625303</v>
      </c>
      <c r="L29" s="197"/>
      <c r="M29" s="198">
        <f>K29+I29</f>
        <v>1625303</v>
      </c>
      <c r="N29" s="197"/>
      <c r="O29" s="197">
        <f>M29+N29</f>
        <v>1625303</v>
      </c>
      <c r="P29" s="197">
        <f>J29+O29</f>
        <v>2133664</v>
      </c>
    </row>
    <row r="30" spans="1:17" x14ac:dyDescent="0.15">
      <c r="A30" s="280"/>
      <c r="B30" s="281">
        <v>11</v>
      </c>
      <c r="C30" s="282"/>
      <c r="D30" s="202"/>
      <c r="E30" s="205">
        <f>(九和31!H27+九和31!L27+九和31!P27+九和31!T27+九和31!X27+九和32!H27+九和32!L27+九和32!P27+九和32!T27+九和32!X27+九和33!H27+九和33!L27)</f>
        <v>213317.70000000004</v>
      </c>
      <c r="F30" s="204">
        <f>(九乳21!H24+九乳21!L24+九乳21!P24+九乳21!T24+九乳21!X24+九乳22!H24+九乳22!L24+九乳22!P24+九乳22!T24+九乳22!X24+九乳23!H24+九乳23!L24)</f>
        <v>250190.90000000002</v>
      </c>
      <c r="G30" s="204">
        <f>(九交雑31!H24+九交雑31!L24+九交雑31!P24+九交雑31!T24+九交雑31!X24+九交雑32!H24+九交雑32!L24+九交雑32!P24+九交雑32!T24+九交雑32!X24+九交雑33!H24+九交雑33!L24)</f>
        <v>80063.100000000006</v>
      </c>
      <c r="H30" s="283">
        <f>SUM(E30:G30)</f>
        <v>543571.70000000007</v>
      </c>
      <c r="I30" s="204"/>
      <c r="J30" s="204">
        <f>H30+I30</f>
        <v>543571.70000000007</v>
      </c>
      <c r="K30" s="204">
        <f>(九豚1!H18+九豚1!L18+九豚1!P18+九豚1!T18+九豚2!H19+九豚2!L19+九豚2!P19)</f>
        <v>2030443.7000000002</v>
      </c>
      <c r="L30" s="204"/>
      <c r="M30" s="204">
        <f>K30+I30</f>
        <v>2030443.7000000002</v>
      </c>
      <c r="N30" s="204"/>
      <c r="O30" s="204">
        <f>M30+N30</f>
        <v>2030443.7000000002</v>
      </c>
      <c r="P30" s="204">
        <f>J30+O30</f>
        <v>2574015.4000000004</v>
      </c>
    </row>
    <row r="31" spans="1:17" x14ac:dyDescent="0.15">
      <c r="E31" s="234"/>
      <c r="F31" s="234"/>
      <c r="G31" s="234"/>
      <c r="H31" s="234"/>
      <c r="I31" s="234"/>
      <c r="J31" s="234"/>
      <c r="K31" s="234"/>
    </row>
    <row r="32" spans="1:17" x14ac:dyDescent="0.15">
      <c r="D32" s="284"/>
      <c r="E32" s="237"/>
      <c r="F32" s="237"/>
      <c r="G32" s="237"/>
      <c r="H32" s="254"/>
      <c r="I32" s="254"/>
      <c r="J32" s="254"/>
      <c r="K32" s="236"/>
      <c r="L32" s="271"/>
      <c r="M32" s="271"/>
      <c r="N32" s="271"/>
      <c r="O32" s="271"/>
      <c r="P32" s="271"/>
    </row>
    <row r="33" spans="5:11" x14ac:dyDescent="0.15">
      <c r="E33" s="237"/>
      <c r="F33" s="237"/>
      <c r="G33" s="237"/>
      <c r="H33" s="169"/>
      <c r="I33" s="169"/>
      <c r="J33" s="169"/>
      <c r="K33" s="236"/>
    </row>
    <row r="34" spans="5:11" x14ac:dyDescent="0.15">
      <c r="E34" s="237"/>
      <c r="F34" s="237"/>
      <c r="G34" s="237"/>
      <c r="H34" s="169"/>
      <c r="I34" s="169"/>
      <c r="J34" s="169"/>
      <c r="K34" s="236"/>
    </row>
    <row r="35" spans="5:11" x14ac:dyDescent="0.15">
      <c r="E35" s="237"/>
      <c r="F35" s="237"/>
      <c r="G35" s="237"/>
      <c r="H35" s="169"/>
      <c r="I35" s="169"/>
      <c r="J35" s="169"/>
      <c r="K35" s="236"/>
    </row>
    <row r="36" spans="5:11" x14ac:dyDescent="0.15">
      <c r="E36" s="237"/>
      <c r="F36" s="237"/>
      <c r="G36" s="237"/>
      <c r="H36" s="169"/>
      <c r="I36" s="169"/>
      <c r="J36" s="169"/>
      <c r="K36" s="236"/>
    </row>
    <row r="37" spans="5:11" x14ac:dyDescent="0.15">
      <c r="E37" s="236"/>
      <c r="F37" s="237"/>
      <c r="G37" s="237"/>
      <c r="H37" s="169"/>
      <c r="I37" s="169"/>
      <c r="J37" s="169"/>
      <c r="K37" s="236"/>
    </row>
    <row r="38" spans="5:11" x14ac:dyDescent="0.15">
      <c r="E38" s="236"/>
      <c r="F38" s="237"/>
      <c r="G38" s="237"/>
      <c r="H38" s="169"/>
      <c r="I38" s="169"/>
      <c r="J38" s="169"/>
      <c r="K38" s="236"/>
    </row>
    <row r="39" spans="5:11" x14ac:dyDescent="0.15">
      <c r="E39" s="236"/>
      <c r="F39" s="237"/>
      <c r="G39" s="237"/>
      <c r="H39" s="169"/>
      <c r="I39" s="169"/>
      <c r="J39" s="169"/>
      <c r="K39" s="169"/>
    </row>
    <row r="40" spans="5:11" x14ac:dyDescent="0.15">
      <c r="E40" s="236"/>
      <c r="F40" s="237"/>
      <c r="G40" s="237"/>
      <c r="H40" s="169"/>
      <c r="I40" s="169"/>
      <c r="J40" s="169"/>
      <c r="K40" s="169"/>
    </row>
    <row r="41" spans="5:11" x14ac:dyDescent="0.15">
      <c r="E41" s="236"/>
      <c r="F41" s="237"/>
      <c r="G41" s="237"/>
      <c r="H41" s="169"/>
      <c r="I41" s="169"/>
      <c r="J41" s="169"/>
      <c r="K41" s="169"/>
    </row>
    <row r="42" spans="5:11" x14ac:dyDescent="0.15">
      <c r="E42" s="236"/>
      <c r="F42" s="237"/>
      <c r="G42" s="237"/>
      <c r="H42" s="169"/>
      <c r="I42" s="169"/>
      <c r="J42" s="169"/>
      <c r="K42" s="169"/>
    </row>
    <row r="43" spans="5:11" x14ac:dyDescent="0.15">
      <c r="E43" s="236"/>
      <c r="F43" s="237"/>
      <c r="G43" s="237"/>
      <c r="H43" s="169"/>
      <c r="I43" s="169"/>
      <c r="J43" s="169"/>
      <c r="K43" s="169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50"/>
  <sheetViews>
    <sheetView topLeftCell="A11" zoomScale="80" zoomScaleNormal="80" workbookViewId="0">
      <selection activeCell="X46" sqref="X4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38</v>
      </c>
      <c r="C1" s="9"/>
    </row>
    <row r="2" spans="2:24" x14ac:dyDescent="0.15">
      <c r="B2" s="19" t="s">
        <v>33</v>
      </c>
    </row>
    <row r="3" spans="2:24" x14ac:dyDescent="0.15">
      <c r="B3" s="19" t="s">
        <v>44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5"/>
      <c r="E5" s="605" t="s">
        <v>144</v>
      </c>
      <c r="F5" s="606"/>
      <c r="G5" s="606"/>
      <c r="H5" s="607"/>
      <c r="I5" s="605" t="s">
        <v>145</v>
      </c>
      <c r="J5" s="606"/>
      <c r="K5" s="606"/>
      <c r="L5" s="607"/>
      <c r="M5" s="605" t="s">
        <v>146</v>
      </c>
      <c r="N5" s="606"/>
      <c r="O5" s="606"/>
      <c r="P5" s="607"/>
      <c r="Q5" s="605" t="s">
        <v>147</v>
      </c>
      <c r="R5" s="606"/>
      <c r="S5" s="606"/>
      <c r="T5" s="607"/>
      <c r="U5" s="605" t="s">
        <v>148</v>
      </c>
      <c r="V5" s="606"/>
      <c r="W5" s="606"/>
      <c r="X5" s="607"/>
    </row>
    <row r="6" spans="2:24" x14ac:dyDescent="0.15">
      <c r="B6" s="106" t="s">
        <v>4</v>
      </c>
      <c r="C6" s="107"/>
      <c r="D6" s="108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72</v>
      </c>
      <c r="C8" s="3">
        <v>17</v>
      </c>
      <c r="D8" s="17" t="s">
        <v>105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65">
        <v>2835</v>
      </c>
      <c r="R8" s="71">
        <v>3360</v>
      </c>
      <c r="S8" s="64">
        <v>3044</v>
      </c>
      <c r="T8" s="66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65">
        <v>2835</v>
      </c>
      <c r="R9" s="65">
        <v>3623</v>
      </c>
      <c r="S9" s="65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65">
        <v>2520</v>
      </c>
      <c r="R10" s="66">
        <v>3360</v>
      </c>
      <c r="S10" s="64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324691</v>
      </c>
      <c r="M11" s="7">
        <v>1575</v>
      </c>
      <c r="N11" s="8">
        <v>2363</v>
      </c>
      <c r="O11" s="9">
        <v>2015</v>
      </c>
      <c r="P11" s="8">
        <v>104097</v>
      </c>
      <c r="Q11" s="65">
        <v>2310</v>
      </c>
      <c r="R11" s="65">
        <v>3150</v>
      </c>
      <c r="S11" s="65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58969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</v>
      </c>
      <c r="I12" s="10">
        <v>2205</v>
      </c>
      <c r="J12" s="11">
        <v>3150</v>
      </c>
      <c r="K12" s="12">
        <v>2626</v>
      </c>
      <c r="L12" s="11">
        <v>354223</v>
      </c>
      <c r="M12" s="10">
        <v>1365</v>
      </c>
      <c r="N12" s="11">
        <v>2415</v>
      </c>
      <c r="O12" s="12">
        <v>1823</v>
      </c>
      <c r="P12" s="11">
        <v>124018</v>
      </c>
      <c r="Q12" s="10">
        <v>2100</v>
      </c>
      <c r="R12" s="11">
        <v>3045</v>
      </c>
      <c r="S12" s="12">
        <v>2726</v>
      </c>
      <c r="T12" s="11">
        <v>66230</v>
      </c>
      <c r="U12" s="10">
        <v>5985</v>
      </c>
      <c r="V12" s="11">
        <v>7140</v>
      </c>
      <c r="W12" s="12">
        <v>6591</v>
      </c>
      <c r="X12" s="11">
        <v>65074</v>
      </c>
    </row>
    <row r="13" spans="2:24" x14ac:dyDescent="0.15">
      <c r="B13" s="7"/>
      <c r="C13" s="14">
        <v>11</v>
      </c>
      <c r="D13" s="30"/>
      <c r="E13" s="7">
        <v>3045</v>
      </c>
      <c r="F13" s="8">
        <v>3780</v>
      </c>
      <c r="G13" s="9">
        <v>3361</v>
      </c>
      <c r="H13" s="8">
        <v>24092</v>
      </c>
      <c r="I13" s="7">
        <v>2520</v>
      </c>
      <c r="J13" s="8">
        <v>2835</v>
      </c>
      <c r="K13" s="9">
        <v>2625</v>
      </c>
      <c r="L13" s="8">
        <v>36783</v>
      </c>
      <c r="M13" s="7">
        <v>1470</v>
      </c>
      <c r="N13" s="8">
        <v>1890</v>
      </c>
      <c r="O13" s="9">
        <v>1679</v>
      </c>
      <c r="P13" s="8">
        <v>11027</v>
      </c>
      <c r="Q13" s="7">
        <v>2520</v>
      </c>
      <c r="R13" s="8">
        <v>2940</v>
      </c>
      <c r="S13" s="9">
        <v>2729</v>
      </c>
      <c r="T13" s="8">
        <v>4616</v>
      </c>
      <c r="U13" s="7">
        <v>6300</v>
      </c>
      <c r="V13" s="8">
        <v>6932</v>
      </c>
      <c r="W13" s="9">
        <v>6516</v>
      </c>
      <c r="X13" s="8">
        <v>7072</v>
      </c>
    </row>
    <row r="14" spans="2:24" x14ac:dyDescent="0.15">
      <c r="B14" s="7"/>
      <c r="C14" s="14">
        <v>12</v>
      </c>
      <c r="D14" s="30"/>
      <c r="E14" s="7">
        <v>3885</v>
      </c>
      <c r="F14" s="8">
        <v>4515</v>
      </c>
      <c r="G14" s="9">
        <v>4201</v>
      </c>
      <c r="H14" s="8">
        <v>46488</v>
      </c>
      <c r="I14" s="7">
        <v>2520</v>
      </c>
      <c r="J14" s="8">
        <v>2940</v>
      </c>
      <c r="K14" s="9">
        <v>2727</v>
      </c>
      <c r="L14" s="8">
        <v>62548</v>
      </c>
      <c r="M14" s="7">
        <v>1575</v>
      </c>
      <c r="N14" s="8">
        <v>1995</v>
      </c>
      <c r="O14" s="9">
        <v>1787</v>
      </c>
      <c r="P14" s="8">
        <v>14056</v>
      </c>
      <c r="Q14" s="7">
        <v>2730</v>
      </c>
      <c r="R14" s="7">
        <v>3045</v>
      </c>
      <c r="S14" s="7">
        <v>2881</v>
      </c>
      <c r="T14" s="8">
        <v>11335</v>
      </c>
      <c r="U14" s="7">
        <v>6510</v>
      </c>
      <c r="V14" s="8">
        <v>7140</v>
      </c>
      <c r="W14" s="9">
        <v>6812</v>
      </c>
      <c r="X14" s="8">
        <v>8384</v>
      </c>
    </row>
    <row r="15" spans="2:24" x14ac:dyDescent="0.15">
      <c r="B15" s="7" t="s">
        <v>101</v>
      </c>
      <c r="C15" s="14">
        <v>1</v>
      </c>
      <c r="D15" s="30" t="s">
        <v>54</v>
      </c>
      <c r="E15" s="7">
        <v>3360</v>
      </c>
      <c r="F15" s="8">
        <v>3780</v>
      </c>
      <c r="G15" s="9">
        <v>3584</v>
      </c>
      <c r="H15" s="8">
        <v>34371</v>
      </c>
      <c r="I15" s="7">
        <v>2520</v>
      </c>
      <c r="J15" s="8">
        <v>2940</v>
      </c>
      <c r="K15" s="9">
        <v>2616</v>
      </c>
      <c r="L15" s="8">
        <v>35077</v>
      </c>
      <c r="M15" s="7">
        <v>1575</v>
      </c>
      <c r="N15" s="8">
        <v>1890</v>
      </c>
      <c r="O15" s="9">
        <v>1698</v>
      </c>
      <c r="P15" s="8">
        <v>8293</v>
      </c>
      <c r="Q15" s="7">
        <v>2520</v>
      </c>
      <c r="R15" s="8">
        <v>2888</v>
      </c>
      <c r="S15" s="9">
        <v>2644</v>
      </c>
      <c r="T15" s="8">
        <v>7006</v>
      </c>
      <c r="U15" s="7">
        <v>6090</v>
      </c>
      <c r="V15" s="8">
        <v>6720</v>
      </c>
      <c r="W15" s="9">
        <v>6307</v>
      </c>
      <c r="X15" s="8">
        <v>4709</v>
      </c>
    </row>
    <row r="16" spans="2:24" x14ac:dyDescent="0.15">
      <c r="B16" s="7"/>
      <c r="C16" s="14">
        <v>2</v>
      </c>
      <c r="D16" s="30"/>
      <c r="E16" s="7">
        <v>2730</v>
      </c>
      <c r="F16" s="8">
        <v>3413</v>
      </c>
      <c r="G16" s="9">
        <v>2945</v>
      </c>
      <c r="H16" s="8">
        <v>21450</v>
      </c>
      <c r="I16" s="7">
        <v>2415</v>
      </c>
      <c r="J16" s="8">
        <v>2783</v>
      </c>
      <c r="K16" s="9">
        <v>2623</v>
      </c>
      <c r="L16" s="8">
        <v>25067</v>
      </c>
      <c r="M16" s="7">
        <v>1410</v>
      </c>
      <c r="N16" s="8">
        <v>1890</v>
      </c>
      <c r="O16" s="9">
        <v>1688</v>
      </c>
      <c r="P16" s="8">
        <v>10812</v>
      </c>
      <c r="Q16" s="7">
        <v>2205</v>
      </c>
      <c r="R16" s="8">
        <v>2730</v>
      </c>
      <c r="S16" s="9">
        <v>2499</v>
      </c>
      <c r="T16" s="8">
        <v>2720</v>
      </c>
      <c r="U16" s="7">
        <v>5775</v>
      </c>
      <c r="V16" s="8">
        <v>6615</v>
      </c>
      <c r="W16" s="9">
        <v>6092</v>
      </c>
      <c r="X16" s="8">
        <v>4126</v>
      </c>
    </row>
    <row r="17" spans="2:24" x14ac:dyDescent="0.15">
      <c r="B17" s="7"/>
      <c r="C17" s="14">
        <v>3</v>
      </c>
      <c r="D17" s="30"/>
      <c r="E17" s="7">
        <v>2730</v>
      </c>
      <c r="F17" s="8">
        <v>3308</v>
      </c>
      <c r="G17" s="9">
        <v>2887</v>
      </c>
      <c r="H17" s="8">
        <v>29411</v>
      </c>
      <c r="I17" s="7">
        <v>2520</v>
      </c>
      <c r="J17" s="8">
        <v>2783</v>
      </c>
      <c r="K17" s="9">
        <v>2675</v>
      </c>
      <c r="L17" s="8">
        <v>28689</v>
      </c>
      <c r="M17" s="7">
        <v>1680</v>
      </c>
      <c r="N17" s="8">
        <v>1995</v>
      </c>
      <c r="O17" s="9">
        <v>1871</v>
      </c>
      <c r="P17" s="8">
        <v>9390</v>
      </c>
      <c r="Q17" s="7">
        <v>2387</v>
      </c>
      <c r="R17" s="7">
        <v>2678</v>
      </c>
      <c r="S17" s="7">
        <v>2528</v>
      </c>
      <c r="T17" s="8">
        <v>4921</v>
      </c>
      <c r="U17" s="7">
        <v>6090</v>
      </c>
      <c r="V17" s="8">
        <v>6683</v>
      </c>
      <c r="W17" s="9">
        <v>6417</v>
      </c>
      <c r="X17" s="8">
        <v>5218</v>
      </c>
    </row>
    <row r="18" spans="2:24" x14ac:dyDescent="0.15">
      <c r="B18" s="7"/>
      <c r="C18" s="14">
        <v>4</v>
      </c>
      <c r="D18" s="30"/>
      <c r="E18" s="7">
        <v>2625</v>
      </c>
      <c r="F18" s="8">
        <v>2940</v>
      </c>
      <c r="G18" s="9">
        <v>2750</v>
      </c>
      <c r="H18" s="8">
        <v>27460</v>
      </c>
      <c r="I18" s="7">
        <v>2415</v>
      </c>
      <c r="J18" s="8">
        <v>2730</v>
      </c>
      <c r="K18" s="9">
        <v>2574</v>
      </c>
      <c r="L18" s="8">
        <v>33097</v>
      </c>
      <c r="M18" s="7">
        <v>1680</v>
      </c>
      <c r="N18" s="8">
        <v>1995</v>
      </c>
      <c r="O18" s="9">
        <v>1769</v>
      </c>
      <c r="P18" s="8">
        <v>10705</v>
      </c>
      <c r="Q18" s="7">
        <v>2100</v>
      </c>
      <c r="R18" s="7">
        <v>2520</v>
      </c>
      <c r="S18" s="7">
        <v>2380</v>
      </c>
      <c r="T18" s="8">
        <v>12411</v>
      </c>
      <c r="U18" s="7">
        <v>6090</v>
      </c>
      <c r="V18" s="8">
        <v>6353</v>
      </c>
      <c r="W18" s="9">
        <v>6203</v>
      </c>
      <c r="X18" s="8">
        <v>5647</v>
      </c>
    </row>
    <row r="19" spans="2:24" x14ac:dyDescent="0.15">
      <c r="B19" s="7"/>
      <c r="C19" s="14">
        <v>5</v>
      </c>
      <c r="D19" s="30"/>
      <c r="E19" s="7">
        <v>2625</v>
      </c>
      <c r="F19" s="8">
        <v>2940</v>
      </c>
      <c r="G19" s="9">
        <v>2790</v>
      </c>
      <c r="H19" s="8">
        <v>25246</v>
      </c>
      <c r="I19" s="7">
        <v>2415</v>
      </c>
      <c r="J19" s="8">
        <v>2678</v>
      </c>
      <c r="K19" s="9">
        <v>2570</v>
      </c>
      <c r="L19" s="8">
        <v>28026</v>
      </c>
      <c r="M19" s="7">
        <v>1785</v>
      </c>
      <c r="N19" s="8">
        <v>2100</v>
      </c>
      <c r="O19" s="9">
        <v>1893</v>
      </c>
      <c r="P19" s="8">
        <v>10752</v>
      </c>
      <c r="Q19" s="7">
        <v>2100</v>
      </c>
      <c r="R19" s="7">
        <v>2625</v>
      </c>
      <c r="S19" s="7">
        <v>2460</v>
      </c>
      <c r="T19" s="8">
        <v>12934</v>
      </c>
      <c r="U19" s="7">
        <v>6090</v>
      </c>
      <c r="V19" s="8">
        <v>7245</v>
      </c>
      <c r="W19" s="9">
        <v>6595</v>
      </c>
      <c r="X19" s="8">
        <v>5328</v>
      </c>
    </row>
    <row r="20" spans="2:24" x14ac:dyDescent="0.15">
      <c r="B20" s="7"/>
      <c r="C20" s="14">
        <v>6</v>
      </c>
      <c r="D20" s="30"/>
      <c r="E20" s="7">
        <v>2700</v>
      </c>
      <c r="F20" s="8">
        <v>2940</v>
      </c>
      <c r="G20" s="9">
        <v>2779</v>
      </c>
      <c r="H20" s="8">
        <v>27098</v>
      </c>
      <c r="I20" s="7">
        <v>2415</v>
      </c>
      <c r="J20" s="8">
        <v>2625</v>
      </c>
      <c r="K20" s="9">
        <v>2513</v>
      </c>
      <c r="L20" s="8">
        <v>27197</v>
      </c>
      <c r="M20" s="7">
        <v>1785</v>
      </c>
      <c r="N20" s="8">
        <v>2100</v>
      </c>
      <c r="O20" s="9">
        <v>1884</v>
      </c>
      <c r="P20" s="8">
        <v>9090</v>
      </c>
      <c r="Q20" s="7">
        <v>2100</v>
      </c>
      <c r="R20" s="8">
        <v>2520</v>
      </c>
      <c r="S20" s="9">
        <v>2319</v>
      </c>
      <c r="T20" s="8">
        <v>7980</v>
      </c>
      <c r="U20" s="7">
        <v>6090</v>
      </c>
      <c r="V20" s="8">
        <v>7350</v>
      </c>
      <c r="W20" s="9">
        <v>6618</v>
      </c>
      <c r="X20" s="8">
        <v>5715</v>
      </c>
    </row>
    <row r="21" spans="2:24" x14ac:dyDescent="0.15">
      <c r="B21" s="7"/>
      <c r="C21" s="14">
        <v>7</v>
      </c>
      <c r="D21" s="30"/>
      <c r="E21" s="7">
        <v>2625</v>
      </c>
      <c r="F21" s="8">
        <v>2835</v>
      </c>
      <c r="G21" s="9">
        <v>2657</v>
      </c>
      <c r="H21" s="8">
        <v>17272</v>
      </c>
      <c r="I21" s="7">
        <v>2310</v>
      </c>
      <c r="J21" s="8">
        <v>2520</v>
      </c>
      <c r="K21" s="9">
        <v>2402</v>
      </c>
      <c r="L21" s="8">
        <v>24461</v>
      </c>
      <c r="M21" s="7">
        <v>1785</v>
      </c>
      <c r="N21" s="8">
        <v>1995</v>
      </c>
      <c r="O21" s="9">
        <v>1844</v>
      </c>
      <c r="P21" s="8">
        <v>9608</v>
      </c>
      <c r="Q21" s="7">
        <v>2100</v>
      </c>
      <c r="R21" s="8">
        <v>2415</v>
      </c>
      <c r="S21" s="9">
        <v>2315</v>
      </c>
      <c r="T21" s="8">
        <v>5373</v>
      </c>
      <c r="U21" s="7">
        <v>6090</v>
      </c>
      <c r="V21" s="8">
        <v>6825</v>
      </c>
      <c r="W21" s="9">
        <v>6501</v>
      </c>
      <c r="X21" s="8">
        <v>4946</v>
      </c>
    </row>
    <row r="22" spans="2:24" x14ac:dyDescent="0.15">
      <c r="B22" s="7"/>
      <c r="C22" s="14">
        <v>8</v>
      </c>
      <c r="D22" s="30"/>
      <c r="E22" s="7">
        <v>2730</v>
      </c>
      <c r="F22" s="8">
        <v>2879</v>
      </c>
      <c r="G22" s="9">
        <v>2802</v>
      </c>
      <c r="H22" s="8">
        <v>26640</v>
      </c>
      <c r="I22" s="7">
        <v>2415</v>
      </c>
      <c r="J22" s="8">
        <v>2671</v>
      </c>
      <c r="K22" s="9">
        <v>2489</v>
      </c>
      <c r="L22" s="8">
        <v>29687</v>
      </c>
      <c r="M22" s="7">
        <v>1680</v>
      </c>
      <c r="N22" s="8">
        <v>1890</v>
      </c>
      <c r="O22" s="9">
        <v>1785</v>
      </c>
      <c r="P22" s="8">
        <v>13018</v>
      </c>
      <c r="Q22" s="7">
        <v>2100</v>
      </c>
      <c r="R22" s="8">
        <v>2415</v>
      </c>
      <c r="S22" s="9">
        <v>2329</v>
      </c>
      <c r="T22" s="8">
        <v>4830</v>
      </c>
      <c r="U22" s="7">
        <v>6300</v>
      </c>
      <c r="V22" s="8">
        <v>6690</v>
      </c>
      <c r="W22" s="9">
        <v>6548</v>
      </c>
      <c r="X22" s="8">
        <v>4798</v>
      </c>
    </row>
    <row r="23" spans="2:24" x14ac:dyDescent="0.15">
      <c r="B23" s="7"/>
      <c r="C23" s="14">
        <v>9</v>
      </c>
      <c r="D23" s="30"/>
      <c r="E23" s="7">
        <v>2730</v>
      </c>
      <c r="F23" s="8">
        <v>2888</v>
      </c>
      <c r="G23" s="9">
        <v>2815</v>
      </c>
      <c r="H23" s="8">
        <v>26292</v>
      </c>
      <c r="I23" s="7">
        <v>2520</v>
      </c>
      <c r="J23" s="8">
        <v>2678</v>
      </c>
      <c r="K23" s="9">
        <v>2566</v>
      </c>
      <c r="L23" s="8">
        <v>31127</v>
      </c>
      <c r="M23" s="7">
        <v>1680</v>
      </c>
      <c r="N23" s="8">
        <v>1890</v>
      </c>
      <c r="O23" s="9">
        <v>1735</v>
      </c>
      <c r="P23" s="8">
        <v>12263</v>
      </c>
      <c r="Q23" s="7">
        <v>2100</v>
      </c>
      <c r="R23" s="8">
        <v>2520</v>
      </c>
      <c r="S23" s="9">
        <v>2352</v>
      </c>
      <c r="T23" s="8">
        <v>2496</v>
      </c>
      <c r="U23" s="7">
        <v>6405</v>
      </c>
      <c r="V23" s="8">
        <v>6713</v>
      </c>
      <c r="W23" s="9">
        <v>6557</v>
      </c>
      <c r="X23" s="8">
        <v>6150</v>
      </c>
    </row>
    <row r="24" spans="2:24" x14ac:dyDescent="0.15">
      <c r="B24" s="7"/>
      <c r="C24" s="14">
        <v>10</v>
      </c>
      <c r="D24" s="30"/>
      <c r="E24" s="8">
        <v>2835</v>
      </c>
      <c r="F24" s="8">
        <v>3097.5</v>
      </c>
      <c r="G24" s="8">
        <v>3003.1025446437898</v>
      </c>
      <c r="H24" s="8">
        <v>24003.8</v>
      </c>
      <c r="I24" s="8">
        <v>2572.5</v>
      </c>
      <c r="J24" s="8">
        <v>2841.3</v>
      </c>
      <c r="K24" s="8">
        <v>2639.6059426998622</v>
      </c>
      <c r="L24" s="8">
        <v>30716.400000000001</v>
      </c>
      <c r="M24" s="30">
        <v>1680</v>
      </c>
      <c r="N24" s="8">
        <v>1890</v>
      </c>
      <c r="O24" s="30">
        <v>1749.4823877386398</v>
      </c>
      <c r="P24" s="8">
        <v>13085.3</v>
      </c>
      <c r="Q24" s="8">
        <v>2205</v>
      </c>
      <c r="R24" s="8">
        <v>2520</v>
      </c>
      <c r="S24" s="8">
        <v>2446.5645676033314</v>
      </c>
      <c r="T24" s="8">
        <v>3090</v>
      </c>
      <c r="U24" s="8">
        <v>6510</v>
      </c>
      <c r="V24" s="8">
        <v>6825</v>
      </c>
      <c r="W24" s="8">
        <v>6609.3307849133562</v>
      </c>
      <c r="X24" s="8">
        <v>5484.2</v>
      </c>
    </row>
    <row r="25" spans="2:24" x14ac:dyDescent="0.15">
      <c r="B25" s="10"/>
      <c r="C25" s="6">
        <v>11</v>
      </c>
      <c r="D25" s="18"/>
      <c r="E25" s="11">
        <v>2940</v>
      </c>
      <c r="F25" s="11">
        <v>3990</v>
      </c>
      <c r="G25" s="11">
        <v>3329.1657793403647</v>
      </c>
      <c r="H25" s="11">
        <v>30142.1</v>
      </c>
      <c r="I25" s="11">
        <v>2625</v>
      </c>
      <c r="J25" s="11">
        <v>2940</v>
      </c>
      <c r="K25" s="11">
        <v>2774.8219657420218</v>
      </c>
      <c r="L25" s="11">
        <v>37529.9</v>
      </c>
      <c r="M25" s="11">
        <v>1732.5</v>
      </c>
      <c r="N25" s="11">
        <v>1890</v>
      </c>
      <c r="O25" s="11">
        <v>1782.6321802935008</v>
      </c>
      <c r="P25" s="11">
        <v>13429.4</v>
      </c>
      <c r="Q25" s="11">
        <v>2520</v>
      </c>
      <c r="R25" s="11">
        <v>3150</v>
      </c>
      <c r="S25" s="11">
        <v>2731.9969979678549</v>
      </c>
      <c r="T25" s="11">
        <v>3535.9</v>
      </c>
      <c r="U25" s="11">
        <v>6510</v>
      </c>
      <c r="V25" s="11">
        <v>6940.5</v>
      </c>
      <c r="W25" s="11">
        <v>6747.7870999030074</v>
      </c>
      <c r="X25" s="18">
        <v>7327.7</v>
      </c>
    </row>
    <row r="26" spans="2:24" ht="13.5" customHeight="1" x14ac:dyDescent="0.15">
      <c r="B26" s="7"/>
      <c r="C26" s="4" t="s">
        <v>0</v>
      </c>
      <c r="D26" s="99"/>
      <c r="E26" s="608" t="s">
        <v>149</v>
      </c>
      <c r="F26" s="609"/>
      <c r="G26" s="609"/>
      <c r="H26" s="610"/>
      <c r="I26" s="608" t="s">
        <v>150</v>
      </c>
      <c r="J26" s="609"/>
      <c r="K26" s="609"/>
      <c r="L26" s="610"/>
      <c r="M26" s="608" t="s">
        <v>151</v>
      </c>
      <c r="N26" s="609"/>
      <c r="O26" s="609"/>
      <c r="P26" s="610"/>
      <c r="Q26" s="608" t="s">
        <v>152</v>
      </c>
      <c r="R26" s="609"/>
      <c r="S26" s="609"/>
      <c r="T26" s="610"/>
      <c r="U26" s="608" t="s">
        <v>153</v>
      </c>
      <c r="V26" s="609"/>
      <c r="W26" s="609"/>
      <c r="X26" s="610"/>
    </row>
    <row r="27" spans="2:24" x14ac:dyDescent="0.15">
      <c r="B27" s="106" t="s">
        <v>4</v>
      </c>
      <c r="C27" s="107"/>
      <c r="D27" s="108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72</v>
      </c>
      <c r="C29" s="3">
        <v>17</v>
      </c>
      <c r="D29" s="17" t="s">
        <v>105</v>
      </c>
      <c r="E29" s="65">
        <v>5783</v>
      </c>
      <c r="F29" s="71">
        <v>6565</v>
      </c>
      <c r="G29" s="64">
        <v>6126</v>
      </c>
      <c r="H29" s="66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65">
        <v>6158</v>
      </c>
      <c r="F30" s="65">
        <v>7197</v>
      </c>
      <c r="G30" s="65">
        <v>6755</v>
      </c>
      <c r="H30" s="66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65">
        <v>5775</v>
      </c>
      <c r="F31" s="65">
        <v>7197</v>
      </c>
      <c r="G31" s="65">
        <v>6515</v>
      </c>
      <c r="H31" s="66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65">
        <v>5565</v>
      </c>
      <c r="F32" s="65">
        <v>6930</v>
      </c>
      <c r="G32" s="65">
        <v>6227</v>
      </c>
      <c r="H32" s="7">
        <v>37262</v>
      </c>
      <c r="I32" s="7">
        <v>5622</v>
      </c>
      <c r="J32" s="8">
        <v>7140</v>
      </c>
      <c r="K32" s="9">
        <v>6241</v>
      </c>
      <c r="L32" s="8">
        <v>102434</v>
      </c>
      <c r="M32" s="7">
        <v>1470</v>
      </c>
      <c r="N32" s="8">
        <v>2415</v>
      </c>
      <c r="O32" s="9">
        <v>1975</v>
      </c>
      <c r="P32" s="7">
        <v>383050</v>
      </c>
      <c r="Q32" s="8">
        <v>2520</v>
      </c>
      <c r="R32" s="9">
        <v>3150</v>
      </c>
      <c r="S32" s="8">
        <v>2833</v>
      </c>
      <c r="T32" s="9">
        <v>63548</v>
      </c>
      <c r="U32" s="7">
        <v>2625</v>
      </c>
      <c r="V32" s="8">
        <v>3360</v>
      </c>
      <c r="W32" s="9">
        <v>2904</v>
      </c>
      <c r="X32" s="8">
        <v>70437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58097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</v>
      </c>
      <c r="Q33" s="11">
        <v>2415</v>
      </c>
      <c r="R33" s="12">
        <v>3045</v>
      </c>
      <c r="S33" s="11">
        <v>2734</v>
      </c>
      <c r="T33" s="12">
        <v>69239</v>
      </c>
      <c r="U33" s="10">
        <v>2205</v>
      </c>
      <c r="V33" s="11">
        <v>3150</v>
      </c>
      <c r="W33" s="12">
        <v>2777</v>
      </c>
      <c r="X33" s="11">
        <v>77903</v>
      </c>
    </row>
    <row r="34" spans="2:24" x14ac:dyDescent="0.15">
      <c r="B34" s="7"/>
      <c r="C34" s="14">
        <v>11</v>
      </c>
      <c r="D34" s="30"/>
      <c r="E34" s="65">
        <v>5565</v>
      </c>
      <c r="F34" s="65">
        <v>5880</v>
      </c>
      <c r="G34" s="65">
        <v>5772</v>
      </c>
      <c r="H34" s="8">
        <v>4384</v>
      </c>
      <c r="I34" s="7">
        <v>5691</v>
      </c>
      <c r="J34" s="8">
        <v>6090</v>
      </c>
      <c r="K34" s="9">
        <v>5873</v>
      </c>
      <c r="L34" s="8">
        <v>7265</v>
      </c>
      <c r="M34" s="7">
        <v>1418</v>
      </c>
      <c r="N34" s="7">
        <v>1628</v>
      </c>
      <c r="O34" s="7">
        <v>1480</v>
      </c>
      <c r="P34" s="7">
        <v>40913</v>
      </c>
      <c r="Q34" s="8">
        <v>2625</v>
      </c>
      <c r="R34" s="9">
        <v>2890</v>
      </c>
      <c r="S34" s="8">
        <v>2781</v>
      </c>
      <c r="T34" s="9">
        <v>7155</v>
      </c>
      <c r="U34" s="7">
        <v>2415</v>
      </c>
      <c r="V34" s="8">
        <v>2835</v>
      </c>
      <c r="W34" s="9">
        <v>2629</v>
      </c>
      <c r="X34" s="8">
        <v>6903</v>
      </c>
    </row>
    <row r="35" spans="2:24" x14ac:dyDescent="0.15">
      <c r="B35" s="7"/>
      <c r="C35" s="14">
        <v>12</v>
      </c>
      <c r="D35" s="30"/>
      <c r="E35" s="65">
        <v>5985</v>
      </c>
      <c r="F35" s="65">
        <v>6615</v>
      </c>
      <c r="G35" s="65">
        <v>6095</v>
      </c>
      <c r="H35" s="8">
        <v>5628</v>
      </c>
      <c r="I35" s="7">
        <v>6101</v>
      </c>
      <c r="J35" s="7">
        <v>6615</v>
      </c>
      <c r="K35" s="7">
        <v>6186</v>
      </c>
      <c r="L35" s="8">
        <v>13659</v>
      </c>
      <c r="M35" s="7">
        <v>1260</v>
      </c>
      <c r="N35" s="7">
        <v>1785</v>
      </c>
      <c r="O35" s="7">
        <v>1472</v>
      </c>
      <c r="P35" s="7">
        <v>52807</v>
      </c>
      <c r="Q35" s="8">
        <v>2520</v>
      </c>
      <c r="R35" s="9">
        <v>3045</v>
      </c>
      <c r="S35" s="8">
        <v>2837</v>
      </c>
      <c r="T35" s="9">
        <v>10203</v>
      </c>
      <c r="U35" s="7">
        <v>2205</v>
      </c>
      <c r="V35" s="8">
        <v>2835</v>
      </c>
      <c r="W35" s="9">
        <v>2518</v>
      </c>
      <c r="X35" s="8">
        <v>12414</v>
      </c>
    </row>
    <row r="36" spans="2:24" x14ac:dyDescent="0.15">
      <c r="B36" s="7" t="s">
        <v>101</v>
      </c>
      <c r="C36" s="14">
        <v>1</v>
      </c>
      <c r="D36" s="30" t="s">
        <v>54</v>
      </c>
      <c r="E36" s="65">
        <v>5355</v>
      </c>
      <c r="F36" s="65">
        <v>5880</v>
      </c>
      <c r="G36" s="65">
        <v>5650</v>
      </c>
      <c r="H36" s="8">
        <v>2666</v>
      </c>
      <c r="I36" s="7">
        <v>5512</v>
      </c>
      <c r="J36" s="7">
        <v>6090</v>
      </c>
      <c r="K36" s="7">
        <v>5781</v>
      </c>
      <c r="L36" s="8">
        <v>6600</v>
      </c>
      <c r="M36" s="7">
        <v>1470</v>
      </c>
      <c r="N36" s="8">
        <v>1756</v>
      </c>
      <c r="O36" s="9">
        <v>1588</v>
      </c>
      <c r="P36" s="7">
        <v>40076</v>
      </c>
      <c r="Q36" s="8">
        <v>2415</v>
      </c>
      <c r="R36" s="9">
        <v>2890</v>
      </c>
      <c r="S36" s="8">
        <v>2631</v>
      </c>
      <c r="T36" s="9">
        <v>7223</v>
      </c>
      <c r="U36" s="7">
        <v>2520</v>
      </c>
      <c r="V36" s="7">
        <v>2940</v>
      </c>
      <c r="W36" s="7">
        <v>2734</v>
      </c>
      <c r="X36" s="8">
        <v>7272</v>
      </c>
    </row>
    <row r="37" spans="2:24" x14ac:dyDescent="0.15">
      <c r="B37" s="7"/>
      <c r="C37" s="14">
        <v>2</v>
      </c>
      <c r="D37" s="30"/>
      <c r="E37" s="65">
        <v>5250</v>
      </c>
      <c r="F37" s="65">
        <v>5775</v>
      </c>
      <c r="G37" s="65">
        <v>5466</v>
      </c>
      <c r="H37" s="8">
        <v>2100</v>
      </c>
      <c r="I37" s="7">
        <v>5460</v>
      </c>
      <c r="J37" s="7">
        <v>5985</v>
      </c>
      <c r="K37" s="7">
        <v>5565</v>
      </c>
      <c r="L37" s="8">
        <v>5222</v>
      </c>
      <c r="M37" s="7">
        <v>1575</v>
      </c>
      <c r="N37" s="8">
        <v>1890</v>
      </c>
      <c r="O37" s="9">
        <v>1689</v>
      </c>
      <c r="P37" s="7">
        <v>39392</v>
      </c>
      <c r="Q37" s="7">
        <v>2415</v>
      </c>
      <c r="R37" s="7">
        <v>2841</v>
      </c>
      <c r="S37" s="7">
        <v>2631</v>
      </c>
      <c r="T37" s="8">
        <v>5761</v>
      </c>
      <c r="U37" s="7">
        <v>2520</v>
      </c>
      <c r="V37" s="8">
        <v>2940</v>
      </c>
      <c r="W37" s="9">
        <v>2734</v>
      </c>
      <c r="X37" s="8">
        <v>6275</v>
      </c>
    </row>
    <row r="38" spans="2:24" x14ac:dyDescent="0.15">
      <c r="B38" s="7"/>
      <c r="C38" s="14">
        <v>3</v>
      </c>
      <c r="D38" s="30"/>
      <c r="E38" s="65">
        <v>5250</v>
      </c>
      <c r="F38" s="65">
        <v>5775</v>
      </c>
      <c r="G38" s="65">
        <v>5460</v>
      </c>
      <c r="H38" s="8">
        <v>3202</v>
      </c>
      <c r="I38" s="7">
        <v>5523</v>
      </c>
      <c r="J38" s="7">
        <v>6049</v>
      </c>
      <c r="K38" s="7">
        <v>5786</v>
      </c>
      <c r="L38" s="8">
        <v>5286</v>
      </c>
      <c r="M38" s="7">
        <v>1785</v>
      </c>
      <c r="N38" s="8">
        <v>2100</v>
      </c>
      <c r="O38" s="9">
        <v>1947</v>
      </c>
      <c r="P38" s="7">
        <v>34574</v>
      </c>
      <c r="Q38" s="8">
        <v>2310</v>
      </c>
      <c r="R38" s="9">
        <v>2679</v>
      </c>
      <c r="S38" s="8">
        <v>2527</v>
      </c>
      <c r="T38" s="9">
        <v>6278</v>
      </c>
      <c r="U38" s="7">
        <v>2730</v>
      </c>
      <c r="V38" s="8">
        <v>3045</v>
      </c>
      <c r="W38" s="9">
        <v>2899</v>
      </c>
      <c r="X38" s="8">
        <v>7440</v>
      </c>
    </row>
    <row r="39" spans="2:24" x14ac:dyDescent="0.15">
      <c r="B39" s="7"/>
      <c r="C39" s="14">
        <v>4</v>
      </c>
      <c r="D39" s="30"/>
      <c r="E39" s="65">
        <v>5040</v>
      </c>
      <c r="F39" s="66">
        <v>5775</v>
      </c>
      <c r="G39" s="64">
        <v>5444</v>
      </c>
      <c r="H39" s="8">
        <v>3829</v>
      </c>
      <c r="I39" s="7">
        <v>5460</v>
      </c>
      <c r="J39" s="7">
        <v>5843</v>
      </c>
      <c r="K39" s="7">
        <v>5608</v>
      </c>
      <c r="L39" s="8">
        <v>5906</v>
      </c>
      <c r="M39" s="7">
        <v>1680</v>
      </c>
      <c r="N39" s="8">
        <v>1943</v>
      </c>
      <c r="O39" s="9">
        <v>1811</v>
      </c>
      <c r="P39" s="7">
        <v>42636</v>
      </c>
      <c r="Q39" s="8">
        <v>2205</v>
      </c>
      <c r="R39" s="9">
        <v>2625</v>
      </c>
      <c r="S39" s="8">
        <v>2438</v>
      </c>
      <c r="T39" s="9">
        <v>6427</v>
      </c>
      <c r="U39" s="7">
        <v>2520</v>
      </c>
      <c r="V39" s="8">
        <v>2940</v>
      </c>
      <c r="W39" s="9">
        <v>2749</v>
      </c>
      <c r="X39" s="8">
        <v>6372</v>
      </c>
    </row>
    <row r="40" spans="2:24" x14ac:dyDescent="0.15">
      <c r="B40" s="7"/>
      <c r="C40" s="14">
        <v>5</v>
      </c>
      <c r="D40" s="30"/>
      <c r="E40" s="65">
        <v>4725</v>
      </c>
      <c r="F40" s="66">
        <v>5775</v>
      </c>
      <c r="G40" s="64">
        <v>5284</v>
      </c>
      <c r="H40" s="8">
        <v>4411</v>
      </c>
      <c r="I40" s="7">
        <v>5250</v>
      </c>
      <c r="J40" s="8">
        <v>5750</v>
      </c>
      <c r="K40" s="9">
        <v>5487</v>
      </c>
      <c r="L40" s="8">
        <v>5949</v>
      </c>
      <c r="M40" s="7">
        <v>1785</v>
      </c>
      <c r="N40" s="8">
        <v>2100</v>
      </c>
      <c r="O40" s="9">
        <v>1935</v>
      </c>
      <c r="P40" s="7">
        <v>41577</v>
      </c>
      <c r="Q40" s="8">
        <v>2310</v>
      </c>
      <c r="R40" s="9">
        <v>2625</v>
      </c>
      <c r="S40" s="8">
        <v>2519</v>
      </c>
      <c r="T40" s="9">
        <v>6648</v>
      </c>
      <c r="U40" s="7">
        <v>2625</v>
      </c>
      <c r="V40" s="8">
        <v>3045</v>
      </c>
      <c r="W40" s="9">
        <v>2825</v>
      </c>
      <c r="X40" s="8">
        <v>7189</v>
      </c>
    </row>
    <row r="41" spans="2:24" x14ac:dyDescent="0.15">
      <c r="B41" s="7"/>
      <c r="C41" s="14">
        <v>6</v>
      </c>
      <c r="D41" s="30"/>
      <c r="E41" s="65">
        <v>4725</v>
      </c>
      <c r="F41" s="65">
        <v>5565</v>
      </c>
      <c r="G41" s="65">
        <v>5236</v>
      </c>
      <c r="H41" s="8">
        <v>3399</v>
      </c>
      <c r="I41" s="7">
        <v>5250</v>
      </c>
      <c r="J41" s="8">
        <v>5460</v>
      </c>
      <c r="K41" s="9">
        <v>5366</v>
      </c>
      <c r="L41" s="8">
        <v>6027</v>
      </c>
      <c r="M41" s="7">
        <v>1838</v>
      </c>
      <c r="N41" s="8">
        <v>2048</v>
      </c>
      <c r="O41" s="9">
        <v>1921</v>
      </c>
      <c r="P41" s="7">
        <v>38897</v>
      </c>
      <c r="Q41" s="8">
        <v>2310</v>
      </c>
      <c r="R41" s="9">
        <v>2520</v>
      </c>
      <c r="S41" s="8">
        <v>2437</v>
      </c>
      <c r="T41" s="9">
        <v>6139</v>
      </c>
      <c r="U41" s="7">
        <v>2613</v>
      </c>
      <c r="V41" s="8">
        <v>2940</v>
      </c>
      <c r="W41" s="9">
        <v>2729</v>
      </c>
      <c r="X41" s="8">
        <v>5238</v>
      </c>
    </row>
    <row r="42" spans="2:24" x14ac:dyDescent="0.15">
      <c r="B42" s="7"/>
      <c r="C42" s="14">
        <v>7</v>
      </c>
      <c r="D42" s="30"/>
      <c r="E42" s="65">
        <v>5040</v>
      </c>
      <c r="F42" s="65">
        <v>5565</v>
      </c>
      <c r="G42" s="65">
        <v>5451</v>
      </c>
      <c r="H42" s="8">
        <v>2370</v>
      </c>
      <c r="I42" s="7">
        <v>5145</v>
      </c>
      <c r="J42" s="8">
        <v>5460</v>
      </c>
      <c r="K42" s="9">
        <v>5236</v>
      </c>
      <c r="L42" s="8">
        <v>6241</v>
      </c>
      <c r="M42" s="7">
        <v>1785</v>
      </c>
      <c r="N42" s="8">
        <v>1995</v>
      </c>
      <c r="O42" s="9">
        <v>1847</v>
      </c>
      <c r="P42" s="7">
        <v>42349</v>
      </c>
      <c r="Q42" s="8">
        <v>2310</v>
      </c>
      <c r="R42" s="9">
        <v>2520</v>
      </c>
      <c r="S42" s="8">
        <v>2445</v>
      </c>
      <c r="T42" s="9">
        <v>4595</v>
      </c>
      <c r="U42" s="7">
        <v>2520</v>
      </c>
      <c r="V42" s="8">
        <v>2730</v>
      </c>
      <c r="W42" s="9">
        <v>2622</v>
      </c>
      <c r="X42" s="8">
        <v>6666</v>
      </c>
    </row>
    <row r="43" spans="2:24" x14ac:dyDescent="0.15">
      <c r="B43" s="7"/>
      <c r="C43" s="14">
        <v>8</v>
      </c>
      <c r="D43" s="30"/>
      <c r="E43" s="65">
        <v>5250</v>
      </c>
      <c r="F43" s="66">
        <v>5649</v>
      </c>
      <c r="G43" s="64">
        <v>5516</v>
      </c>
      <c r="H43" s="8">
        <v>3382</v>
      </c>
      <c r="I43" s="7">
        <v>5250</v>
      </c>
      <c r="J43" s="7">
        <v>5460</v>
      </c>
      <c r="K43" s="7">
        <v>5362</v>
      </c>
      <c r="L43" s="8">
        <v>8535</v>
      </c>
      <c r="M43" s="7">
        <v>1680</v>
      </c>
      <c r="N43" s="8">
        <v>1890</v>
      </c>
      <c r="O43" s="9">
        <v>1788</v>
      </c>
      <c r="P43" s="7">
        <v>46059</v>
      </c>
      <c r="Q43" s="8">
        <v>2310</v>
      </c>
      <c r="R43" s="9">
        <v>2520</v>
      </c>
      <c r="S43" s="8">
        <v>2465</v>
      </c>
      <c r="T43" s="9">
        <v>6133</v>
      </c>
      <c r="U43" s="7">
        <v>2625</v>
      </c>
      <c r="V43" s="8">
        <v>2835</v>
      </c>
      <c r="W43" s="9">
        <v>2735</v>
      </c>
      <c r="X43" s="8">
        <v>5765</v>
      </c>
    </row>
    <row r="44" spans="2:24" x14ac:dyDescent="0.15">
      <c r="B44" s="7"/>
      <c r="C44" s="14">
        <v>9</v>
      </c>
      <c r="D44" s="30"/>
      <c r="E44" s="65">
        <v>5230</v>
      </c>
      <c r="F44" s="66">
        <v>5723</v>
      </c>
      <c r="G44" s="64">
        <v>5513</v>
      </c>
      <c r="H44" s="8">
        <v>2970</v>
      </c>
      <c r="I44" s="7">
        <v>5306</v>
      </c>
      <c r="J44" s="8">
        <v>5460</v>
      </c>
      <c r="K44" s="9">
        <v>5389</v>
      </c>
      <c r="L44" s="8">
        <v>6915</v>
      </c>
      <c r="M44" s="7">
        <v>1680</v>
      </c>
      <c r="N44" s="8">
        <v>1890</v>
      </c>
      <c r="O44" s="9">
        <v>1749</v>
      </c>
      <c r="P44" s="7">
        <v>44747</v>
      </c>
      <c r="Q44" s="8">
        <v>2310</v>
      </c>
      <c r="R44" s="9">
        <v>2520</v>
      </c>
      <c r="S44" s="8">
        <v>2453</v>
      </c>
      <c r="T44" s="9">
        <v>6782</v>
      </c>
      <c r="U44" s="7">
        <v>2625</v>
      </c>
      <c r="V44" s="8">
        <v>2835</v>
      </c>
      <c r="W44" s="9">
        <v>2727</v>
      </c>
      <c r="X44" s="8">
        <v>6332</v>
      </c>
    </row>
    <row r="45" spans="2:24" x14ac:dyDescent="0.15">
      <c r="B45" s="7"/>
      <c r="C45" s="14">
        <v>10</v>
      </c>
      <c r="D45" s="30"/>
      <c r="E45" s="66">
        <v>5460</v>
      </c>
      <c r="F45" s="66">
        <v>6090</v>
      </c>
      <c r="G45" s="66">
        <v>5794.2523265089058</v>
      </c>
      <c r="H45" s="8">
        <v>4498.1000000000004</v>
      </c>
      <c r="I45" s="8">
        <v>5357.1</v>
      </c>
      <c r="J45" s="8">
        <v>5880</v>
      </c>
      <c r="K45" s="8">
        <v>5619.8458199898869</v>
      </c>
      <c r="L45" s="8">
        <v>12898.8</v>
      </c>
      <c r="M45" s="8">
        <v>1680</v>
      </c>
      <c r="N45" s="8">
        <v>1890</v>
      </c>
      <c r="O45" s="8">
        <v>1737.0812377272439</v>
      </c>
      <c r="P45" s="8">
        <v>39442.199999999997</v>
      </c>
      <c r="Q45" s="8">
        <v>2415</v>
      </c>
      <c r="R45" s="8">
        <v>2625</v>
      </c>
      <c r="S45" s="8">
        <v>2548.4120768064681</v>
      </c>
      <c r="T45" s="8">
        <v>4918.6000000000004</v>
      </c>
      <c r="U45" s="30">
        <v>2730</v>
      </c>
      <c r="V45" s="8">
        <v>2835</v>
      </c>
      <c r="W45" s="8">
        <v>2757.4596135841352</v>
      </c>
      <c r="X45" s="8">
        <v>4789.6000000000004</v>
      </c>
    </row>
    <row r="46" spans="2:24" x14ac:dyDescent="0.15">
      <c r="B46" s="10"/>
      <c r="C46" s="6">
        <v>11</v>
      </c>
      <c r="D46" s="18"/>
      <c r="E46" s="68">
        <v>5460</v>
      </c>
      <c r="F46" s="68">
        <v>6090</v>
      </c>
      <c r="G46" s="68">
        <v>5747.7684803517459</v>
      </c>
      <c r="H46" s="11">
        <v>3777.5</v>
      </c>
      <c r="I46" s="11">
        <v>5460</v>
      </c>
      <c r="J46" s="11">
        <v>6053.25</v>
      </c>
      <c r="K46" s="11">
        <v>5767.7969171000695</v>
      </c>
      <c r="L46" s="11">
        <v>6385.1</v>
      </c>
      <c r="M46" s="11">
        <v>1470</v>
      </c>
      <c r="N46" s="11">
        <v>1680</v>
      </c>
      <c r="O46" s="11">
        <v>1576.1176728248572</v>
      </c>
      <c r="P46" s="11">
        <v>41436.5</v>
      </c>
      <c r="Q46" s="11">
        <v>2520</v>
      </c>
      <c r="R46" s="11">
        <v>2866.5</v>
      </c>
      <c r="S46" s="11">
        <v>2723.7514333132171</v>
      </c>
      <c r="T46" s="11">
        <v>6332.5</v>
      </c>
      <c r="U46" s="11">
        <v>2520</v>
      </c>
      <c r="V46" s="11">
        <v>2940</v>
      </c>
      <c r="W46" s="11">
        <v>2704.2044615384616</v>
      </c>
      <c r="X46" s="18">
        <v>8052.8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35</v>
      </c>
      <c r="C48" s="19" t="s">
        <v>68</v>
      </c>
    </row>
    <row r="49" spans="2:3" ht="12.75" customHeight="1" x14ac:dyDescent="0.15">
      <c r="B49" s="41" t="s">
        <v>32</v>
      </c>
      <c r="C49" s="19" t="s">
        <v>37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7"/>
  <sheetViews>
    <sheetView topLeftCell="A8" zoomScale="75" workbookViewId="0">
      <selection activeCell="H47" sqref="H47"/>
    </sheetView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64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x14ac:dyDescent="0.15">
      <c r="B6" s="43"/>
      <c r="C6" s="86" t="s">
        <v>0</v>
      </c>
      <c r="D6" s="87"/>
      <c r="E6" s="611" t="s">
        <v>154</v>
      </c>
      <c r="F6" s="612"/>
      <c r="G6" s="612"/>
      <c r="H6" s="613"/>
      <c r="I6" s="611" t="s">
        <v>155</v>
      </c>
      <c r="J6" s="612"/>
      <c r="K6" s="612"/>
      <c r="L6" s="613"/>
      <c r="M6" s="611" t="s">
        <v>156</v>
      </c>
      <c r="N6" s="612"/>
      <c r="O6" s="612"/>
      <c r="P6" s="613"/>
      <c r="Q6" s="611" t="s">
        <v>157</v>
      </c>
      <c r="R6" s="612"/>
      <c r="S6" s="612"/>
      <c r="T6" s="613"/>
      <c r="U6" s="611" t="s">
        <v>158</v>
      </c>
      <c r="V6" s="612"/>
      <c r="W6" s="612"/>
      <c r="X6" s="613"/>
    </row>
    <row r="7" spans="2:24" x14ac:dyDescent="0.15">
      <c r="B7" s="44" t="s">
        <v>4</v>
      </c>
      <c r="C7" s="45"/>
      <c r="D7" s="88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72</v>
      </c>
      <c r="C9" s="3">
        <v>17</v>
      </c>
      <c r="D9" s="17" t="s">
        <v>105</v>
      </c>
      <c r="E9" s="31">
        <v>2640</v>
      </c>
      <c r="F9" s="53">
        <v>3292</v>
      </c>
      <c r="G9" s="42">
        <v>3066</v>
      </c>
      <c r="H9" s="53">
        <v>55319</v>
      </c>
      <c r="I9" s="31">
        <v>2560</v>
      </c>
      <c r="J9" s="53">
        <v>3085</v>
      </c>
      <c r="K9" s="31">
        <v>2701</v>
      </c>
      <c r="L9" s="53">
        <v>45795</v>
      </c>
      <c r="M9" s="31">
        <v>1258</v>
      </c>
      <c r="N9" s="53">
        <v>1575</v>
      </c>
      <c r="O9" s="31">
        <v>1348</v>
      </c>
      <c r="P9" s="53">
        <v>77152</v>
      </c>
      <c r="Q9" s="65">
        <v>2657</v>
      </c>
      <c r="R9" s="65">
        <v>3001</v>
      </c>
      <c r="S9" s="65">
        <v>2861</v>
      </c>
      <c r="T9" s="53">
        <v>287013</v>
      </c>
      <c r="U9" s="53">
        <v>5250</v>
      </c>
      <c r="V9" s="42">
        <v>6136</v>
      </c>
      <c r="W9" s="53">
        <v>5485</v>
      </c>
      <c r="X9" s="39">
        <v>30960</v>
      </c>
    </row>
    <row r="10" spans="2:24" x14ac:dyDescent="0.15">
      <c r="B10" s="7"/>
      <c r="C10" s="14">
        <v>18</v>
      </c>
      <c r="D10" s="30"/>
      <c r="E10" s="31">
        <v>3046</v>
      </c>
      <c r="F10" s="53">
        <v>3518</v>
      </c>
      <c r="G10" s="42">
        <v>3321</v>
      </c>
      <c r="H10" s="53">
        <v>53831</v>
      </c>
      <c r="I10" s="31">
        <v>2520</v>
      </c>
      <c r="J10" s="53">
        <v>3113</v>
      </c>
      <c r="K10" s="31">
        <v>2825</v>
      </c>
      <c r="L10" s="53">
        <v>62648</v>
      </c>
      <c r="M10" s="31">
        <v>1155</v>
      </c>
      <c r="N10" s="53">
        <v>1598</v>
      </c>
      <c r="O10" s="31">
        <v>1334</v>
      </c>
      <c r="P10" s="53">
        <v>66669</v>
      </c>
      <c r="Q10" s="65">
        <v>2678</v>
      </c>
      <c r="R10" s="65">
        <v>3208</v>
      </c>
      <c r="S10" s="65">
        <v>3000</v>
      </c>
      <c r="T10" s="53">
        <v>222692</v>
      </c>
      <c r="U10" s="53">
        <v>5198</v>
      </c>
      <c r="V10" s="42">
        <v>6510</v>
      </c>
      <c r="W10" s="53">
        <v>5534</v>
      </c>
      <c r="X10" s="39">
        <v>57927</v>
      </c>
    </row>
    <row r="11" spans="2:24" x14ac:dyDescent="0.15">
      <c r="B11" s="7"/>
      <c r="C11" s="14">
        <v>19</v>
      </c>
      <c r="D11" s="30"/>
      <c r="E11" s="31">
        <v>2625</v>
      </c>
      <c r="F11" s="53">
        <v>3411</v>
      </c>
      <c r="G11" s="42">
        <v>3010</v>
      </c>
      <c r="H11" s="53">
        <v>57715</v>
      </c>
      <c r="I11" s="31">
        <v>2205</v>
      </c>
      <c r="J11" s="53">
        <v>2993</v>
      </c>
      <c r="K11" s="31">
        <v>2628</v>
      </c>
      <c r="L11" s="53">
        <v>77707</v>
      </c>
      <c r="M11" s="31">
        <v>1155</v>
      </c>
      <c r="N11" s="53">
        <v>1658</v>
      </c>
      <c r="O11" s="31">
        <v>1406</v>
      </c>
      <c r="P11" s="53">
        <v>76986</v>
      </c>
      <c r="Q11" s="65">
        <v>2520</v>
      </c>
      <c r="R11" s="65">
        <v>3518</v>
      </c>
      <c r="S11" s="65">
        <v>2961</v>
      </c>
      <c r="T11" s="53">
        <v>346675</v>
      </c>
      <c r="U11" s="53">
        <v>4682</v>
      </c>
      <c r="V11" s="42">
        <v>6195</v>
      </c>
      <c r="W11" s="53">
        <v>5228</v>
      </c>
      <c r="X11" s="39">
        <v>59045</v>
      </c>
    </row>
    <row r="12" spans="2:24" x14ac:dyDescent="0.15">
      <c r="B12" s="7"/>
      <c r="C12" s="14">
        <v>20</v>
      </c>
      <c r="D12" s="30"/>
      <c r="E12" s="31">
        <v>2730</v>
      </c>
      <c r="F12" s="53">
        <v>3465</v>
      </c>
      <c r="G12" s="42">
        <v>3024</v>
      </c>
      <c r="H12" s="53">
        <v>57676</v>
      </c>
      <c r="I12" s="31">
        <v>1890</v>
      </c>
      <c r="J12" s="53">
        <v>2940</v>
      </c>
      <c r="K12" s="31">
        <v>2470</v>
      </c>
      <c r="L12" s="53">
        <v>68642</v>
      </c>
      <c r="M12" s="31">
        <v>1050</v>
      </c>
      <c r="N12" s="53">
        <v>1680</v>
      </c>
      <c r="O12" s="31">
        <v>1336</v>
      </c>
      <c r="P12" s="53">
        <v>113807</v>
      </c>
      <c r="Q12" s="65">
        <v>2468</v>
      </c>
      <c r="R12" s="65">
        <v>3051</v>
      </c>
      <c r="S12" s="65">
        <v>2836</v>
      </c>
      <c r="T12" s="53">
        <v>500506</v>
      </c>
      <c r="U12" s="53">
        <v>4515</v>
      </c>
      <c r="V12" s="42">
        <v>6090</v>
      </c>
      <c r="W12" s="53">
        <v>5180</v>
      </c>
      <c r="X12" s="39">
        <v>53116</v>
      </c>
    </row>
    <row r="13" spans="2:24" x14ac:dyDescent="0.15">
      <c r="B13" s="10"/>
      <c r="C13" s="6">
        <v>21</v>
      </c>
      <c r="D13" s="18"/>
      <c r="E13" s="36">
        <v>2573</v>
      </c>
      <c r="F13" s="55">
        <v>3360</v>
      </c>
      <c r="G13" s="38">
        <v>2962</v>
      </c>
      <c r="H13" s="55">
        <v>61416</v>
      </c>
      <c r="I13" s="36">
        <v>1785</v>
      </c>
      <c r="J13" s="55">
        <v>2730</v>
      </c>
      <c r="K13" s="36">
        <v>2321</v>
      </c>
      <c r="L13" s="55">
        <v>66313</v>
      </c>
      <c r="M13" s="36">
        <v>945</v>
      </c>
      <c r="N13" s="55">
        <v>1680</v>
      </c>
      <c r="O13" s="36">
        <v>1294</v>
      </c>
      <c r="P13" s="55">
        <v>100840</v>
      </c>
      <c r="Q13" s="36">
        <v>2405</v>
      </c>
      <c r="R13" s="55">
        <v>3380</v>
      </c>
      <c r="S13" s="36">
        <v>2765</v>
      </c>
      <c r="T13" s="55">
        <v>480077</v>
      </c>
      <c r="U13" s="55">
        <v>3675</v>
      </c>
      <c r="V13" s="38">
        <v>5670</v>
      </c>
      <c r="W13" s="55">
        <v>4474</v>
      </c>
      <c r="X13" s="54">
        <v>56167</v>
      </c>
    </row>
    <row r="14" spans="2:24" x14ac:dyDescent="0.15">
      <c r="B14" s="7"/>
      <c r="C14" s="14">
        <v>11</v>
      </c>
      <c r="D14" s="30"/>
      <c r="E14" s="31">
        <v>2730</v>
      </c>
      <c r="F14" s="53">
        <v>3150</v>
      </c>
      <c r="G14" s="42">
        <v>2987</v>
      </c>
      <c r="H14" s="53">
        <v>6867</v>
      </c>
      <c r="I14" s="31">
        <v>2100</v>
      </c>
      <c r="J14" s="53">
        <v>2625</v>
      </c>
      <c r="K14" s="31">
        <v>2311</v>
      </c>
      <c r="L14" s="53">
        <v>5933</v>
      </c>
      <c r="M14" s="31">
        <v>1050</v>
      </c>
      <c r="N14" s="53">
        <v>1523</v>
      </c>
      <c r="O14" s="31">
        <v>1255</v>
      </c>
      <c r="P14" s="53">
        <v>15528</v>
      </c>
      <c r="Q14" s="31">
        <v>2438</v>
      </c>
      <c r="R14" s="31">
        <v>2783</v>
      </c>
      <c r="S14" s="31">
        <v>2529</v>
      </c>
      <c r="T14" s="53">
        <v>36672</v>
      </c>
      <c r="U14" s="53">
        <v>4410</v>
      </c>
      <c r="V14" s="42">
        <v>5040</v>
      </c>
      <c r="W14" s="31">
        <v>4729</v>
      </c>
      <c r="X14" s="53">
        <v>4986</v>
      </c>
    </row>
    <row r="15" spans="2:24" x14ac:dyDescent="0.15">
      <c r="B15" s="7"/>
      <c r="C15" s="14">
        <v>12</v>
      </c>
      <c r="D15" s="30"/>
      <c r="E15" s="31">
        <v>2730</v>
      </c>
      <c r="F15" s="31">
        <v>3360</v>
      </c>
      <c r="G15" s="31">
        <v>3044</v>
      </c>
      <c r="H15" s="53">
        <v>9893</v>
      </c>
      <c r="I15" s="31">
        <v>2205</v>
      </c>
      <c r="J15" s="53">
        <v>2730</v>
      </c>
      <c r="K15" s="31">
        <v>2515</v>
      </c>
      <c r="L15" s="53">
        <v>7681</v>
      </c>
      <c r="M15" s="31">
        <v>945</v>
      </c>
      <c r="N15" s="53">
        <v>1680</v>
      </c>
      <c r="O15" s="31">
        <v>1523</v>
      </c>
      <c r="P15" s="53">
        <v>10319</v>
      </c>
      <c r="Q15" s="31">
        <v>2835</v>
      </c>
      <c r="R15" s="31">
        <v>3380</v>
      </c>
      <c r="S15" s="31">
        <v>3035</v>
      </c>
      <c r="T15" s="53">
        <v>57774</v>
      </c>
      <c r="U15" s="31">
        <v>5040</v>
      </c>
      <c r="V15" s="31">
        <v>5670</v>
      </c>
      <c r="W15" s="31">
        <v>5243</v>
      </c>
      <c r="X15" s="53">
        <v>7358</v>
      </c>
    </row>
    <row r="16" spans="2:24" x14ac:dyDescent="0.15">
      <c r="B16" s="7" t="s">
        <v>101</v>
      </c>
      <c r="C16" s="14">
        <v>1</v>
      </c>
      <c r="D16" s="30" t="s">
        <v>54</v>
      </c>
      <c r="E16" s="31">
        <v>2730</v>
      </c>
      <c r="F16" s="53">
        <v>3069</v>
      </c>
      <c r="G16" s="42">
        <v>2939</v>
      </c>
      <c r="H16" s="53">
        <v>5427</v>
      </c>
      <c r="I16" s="31">
        <v>2100</v>
      </c>
      <c r="J16" s="53">
        <v>2520</v>
      </c>
      <c r="K16" s="31">
        <v>2301</v>
      </c>
      <c r="L16" s="53">
        <v>5282</v>
      </c>
      <c r="M16" s="31">
        <v>1050</v>
      </c>
      <c r="N16" s="53">
        <v>1470</v>
      </c>
      <c r="O16" s="31">
        <v>1254</v>
      </c>
      <c r="P16" s="53">
        <v>8750</v>
      </c>
      <c r="Q16" s="31">
        <v>2415</v>
      </c>
      <c r="R16" s="31">
        <v>2730</v>
      </c>
      <c r="S16" s="31">
        <v>2596</v>
      </c>
      <c r="T16" s="53">
        <v>59145</v>
      </c>
      <c r="U16" s="31">
        <v>4410</v>
      </c>
      <c r="V16" s="31">
        <v>5040</v>
      </c>
      <c r="W16" s="31">
        <v>4736</v>
      </c>
      <c r="X16" s="53">
        <v>8035</v>
      </c>
    </row>
    <row r="17" spans="2:24" x14ac:dyDescent="0.15">
      <c r="B17" s="7"/>
      <c r="C17" s="14">
        <v>2</v>
      </c>
      <c r="D17" s="30"/>
      <c r="E17" s="31">
        <v>2625</v>
      </c>
      <c r="F17" s="53">
        <v>3150</v>
      </c>
      <c r="G17" s="42">
        <v>2838</v>
      </c>
      <c r="H17" s="53">
        <v>4396</v>
      </c>
      <c r="I17" s="31">
        <v>1995</v>
      </c>
      <c r="J17" s="53">
        <v>2625</v>
      </c>
      <c r="K17" s="31">
        <v>2315</v>
      </c>
      <c r="L17" s="53">
        <v>4241</v>
      </c>
      <c r="M17" s="31">
        <v>945</v>
      </c>
      <c r="N17" s="31">
        <v>1575</v>
      </c>
      <c r="O17" s="31">
        <v>1257</v>
      </c>
      <c r="P17" s="53">
        <v>10840</v>
      </c>
      <c r="Q17" s="31">
        <v>2415</v>
      </c>
      <c r="R17" s="31">
        <v>2783</v>
      </c>
      <c r="S17" s="31">
        <v>2526</v>
      </c>
      <c r="T17" s="53">
        <v>41919</v>
      </c>
      <c r="U17" s="31">
        <v>4410</v>
      </c>
      <c r="V17" s="31">
        <v>5083</v>
      </c>
      <c r="W17" s="31">
        <v>4639</v>
      </c>
      <c r="X17" s="53">
        <v>3087</v>
      </c>
    </row>
    <row r="18" spans="2:24" x14ac:dyDescent="0.15">
      <c r="B18" s="7"/>
      <c r="C18" s="14">
        <v>3</v>
      </c>
      <c r="D18" s="30"/>
      <c r="E18" s="31">
        <v>2835</v>
      </c>
      <c r="F18" s="53">
        <v>3150</v>
      </c>
      <c r="G18" s="42">
        <v>3022</v>
      </c>
      <c r="H18" s="53">
        <v>4684</v>
      </c>
      <c r="I18" s="31">
        <v>2100</v>
      </c>
      <c r="J18" s="53">
        <v>2835</v>
      </c>
      <c r="K18" s="31">
        <v>2480</v>
      </c>
      <c r="L18" s="53">
        <v>4103</v>
      </c>
      <c r="M18" s="31">
        <v>1260</v>
      </c>
      <c r="N18" s="53">
        <v>1470</v>
      </c>
      <c r="O18" s="31">
        <v>1373</v>
      </c>
      <c r="P18" s="53">
        <v>7761</v>
      </c>
      <c r="Q18" s="31">
        <v>2422</v>
      </c>
      <c r="R18" s="53">
        <v>2730</v>
      </c>
      <c r="S18" s="31">
        <v>2613</v>
      </c>
      <c r="T18" s="53">
        <v>48442</v>
      </c>
      <c r="U18" s="53">
        <v>4620</v>
      </c>
      <c r="V18" s="42">
        <v>5040</v>
      </c>
      <c r="W18" s="31">
        <v>4843</v>
      </c>
      <c r="X18" s="53">
        <v>3382</v>
      </c>
    </row>
    <row r="19" spans="2:24" x14ac:dyDescent="0.15">
      <c r="B19" s="7"/>
      <c r="C19" s="14">
        <v>4</v>
      </c>
      <c r="D19" s="30"/>
      <c r="E19" s="31">
        <v>2835</v>
      </c>
      <c r="F19" s="53">
        <v>3150</v>
      </c>
      <c r="G19" s="42">
        <v>2971</v>
      </c>
      <c r="H19" s="53">
        <v>5720</v>
      </c>
      <c r="I19" s="31">
        <v>2100</v>
      </c>
      <c r="J19" s="53">
        <v>2625</v>
      </c>
      <c r="K19" s="31">
        <v>2340</v>
      </c>
      <c r="L19" s="53">
        <v>3771</v>
      </c>
      <c r="M19" s="31">
        <v>1260</v>
      </c>
      <c r="N19" s="53">
        <v>1470</v>
      </c>
      <c r="O19" s="31">
        <v>1316</v>
      </c>
      <c r="P19" s="53">
        <v>7418</v>
      </c>
      <c r="Q19" s="31">
        <v>2468</v>
      </c>
      <c r="R19" s="53">
        <v>2730</v>
      </c>
      <c r="S19" s="31">
        <v>2557</v>
      </c>
      <c r="T19" s="53">
        <v>45884</v>
      </c>
      <c r="U19" s="53">
        <v>4515</v>
      </c>
      <c r="V19" s="42">
        <v>4935</v>
      </c>
      <c r="W19" s="31">
        <v>4623</v>
      </c>
      <c r="X19" s="53">
        <v>4460</v>
      </c>
    </row>
    <row r="20" spans="2:24" x14ac:dyDescent="0.15">
      <c r="B20" s="7"/>
      <c r="C20" s="14">
        <v>5</v>
      </c>
      <c r="D20" s="30"/>
      <c r="E20" s="31">
        <v>2940</v>
      </c>
      <c r="F20" s="53">
        <v>3203</v>
      </c>
      <c r="G20" s="42">
        <v>3021</v>
      </c>
      <c r="H20" s="53">
        <v>4725</v>
      </c>
      <c r="I20" s="31">
        <v>2205</v>
      </c>
      <c r="J20" s="53">
        <v>2730</v>
      </c>
      <c r="K20" s="31">
        <v>2526</v>
      </c>
      <c r="L20" s="53">
        <v>4874</v>
      </c>
      <c r="M20" s="31">
        <v>1260</v>
      </c>
      <c r="N20" s="53">
        <v>1470</v>
      </c>
      <c r="O20" s="31">
        <v>1315</v>
      </c>
      <c r="P20" s="53">
        <v>7655</v>
      </c>
      <c r="Q20" s="31">
        <v>2415</v>
      </c>
      <c r="R20" s="53">
        <v>2730</v>
      </c>
      <c r="S20" s="31">
        <v>2639</v>
      </c>
      <c r="T20" s="53">
        <v>45485</v>
      </c>
      <c r="U20" s="53">
        <v>4318</v>
      </c>
      <c r="V20" s="42">
        <v>4620</v>
      </c>
      <c r="W20" s="31">
        <v>4455</v>
      </c>
      <c r="X20" s="53">
        <v>4660</v>
      </c>
    </row>
    <row r="21" spans="2:24" x14ac:dyDescent="0.15">
      <c r="B21" s="7"/>
      <c r="C21" s="14">
        <v>6</v>
      </c>
      <c r="D21" s="30"/>
      <c r="E21" s="31">
        <v>2940</v>
      </c>
      <c r="F21" s="53">
        <v>3098</v>
      </c>
      <c r="G21" s="42">
        <v>2980</v>
      </c>
      <c r="H21" s="53">
        <v>3728</v>
      </c>
      <c r="I21" s="31">
        <v>2100</v>
      </c>
      <c r="J21" s="53">
        <v>2625</v>
      </c>
      <c r="K21" s="31">
        <v>2408</v>
      </c>
      <c r="L21" s="53">
        <v>4024</v>
      </c>
      <c r="M21" s="31">
        <v>1260</v>
      </c>
      <c r="N21" s="53">
        <v>1352</v>
      </c>
      <c r="O21" s="31">
        <v>1295</v>
      </c>
      <c r="P21" s="53">
        <v>6001</v>
      </c>
      <c r="Q21" s="31">
        <v>2363</v>
      </c>
      <c r="R21" s="53">
        <v>2625</v>
      </c>
      <c r="S21" s="31">
        <v>2481</v>
      </c>
      <c r="T21" s="53">
        <v>41036</v>
      </c>
      <c r="U21" s="53">
        <v>4200</v>
      </c>
      <c r="V21" s="42">
        <v>4410</v>
      </c>
      <c r="W21" s="31">
        <v>4291</v>
      </c>
      <c r="X21" s="53">
        <v>3653</v>
      </c>
    </row>
    <row r="22" spans="2:24" x14ac:dyDescent="0.15">
      <c r="B22" s="7"/>
      <c r="C22" s="14">
        <v>7</v>
      </c>
      <c r="D22" s="30"/>
      <c r="E22" s="31">
        <v>2625</v>
      </c>
      <c r="F22" s="53">
        <v>2940</v>
      </c>
      <c r="G22" s="42">
        <v>2751</v>
      </c>
      <c r="H22" s="53">
        <v>5348</v>
      </c>
      <c r="I22" s="31">
        <v>2100</v>
      </c>
      <c r="J22" s="53">
        <v>2468</v>
      </c>
      <c r="K22" s="31">
        <v>2230</v>
      </c>
      <c r="L22" s="53">
        <v>3633</v>
      </c>
      <c r="M22" s="31">
        <v>1260</v>
      </c>
      <c r="N22" s="53">
        <v>1365</v>
      </c>
      <c r="O22" s="31">
        <v>1295</v>
      </c>
      <c r="P22" s="53">
        <v>5151</v>
      </c>
      <c r="Q22" s="31">
        <v>2310</v>
      </c>
      <c r="R22" s="53">
        <v>2520</v>
      </c>
      <c r="S22" s="31">
        <v>2440</v>
      </c>
      <c r="T22" s="53">
        <v>34940</v>
      </c>
      <c r="U22" s="53">
        <v>4200</v>
      </c>
      <c r="V22" s="42">
        <v>4515</v>
      </c>
      <c r="W22" s="31">
        <v>4399</v>
      </c>
      <c r="X22" s="53">
        <v>3667</v>
      </c>
    </row>
    <row r="23" spans="2:24" x14ac:dyDescent="0.15">
      <c r="B23" s="7"/>
      <c r="C23" s="14">
        <v>8</v>
      </c>
      <c r="D23" s="30"/>
      <c r="E23" s="31">
        <v>2671</v>
      </c>
      <c r="F23" s="53">
        <v>2940</v>
      </c>
      <c r="G23" s="42">
        <v>2774</v>
      </c>
      <c r="H23" s="53">
        <v>5685</v>
      </c>
      <c r="I23" s="31">
        <v>2100</v>
      </c>
      <c r="J23" s="53">
        <v>2310</v>
      </c>
      <c r="K23" s="31">
        <v>2240</v>
      </c>
      <c r="L23" s="53">
        <v>3853</v>
      </c>
      <c r="M23" s="31">
        <v>1260</v>
      </c>
      <c r="N23" s="53">
        <v>1365</v>
      </c>
      <c r="O23" s="31">
        <v>1301</v>
      </c>
      <c r="P23" s="53">
        <v>3806</v>
      </c>
      <c r="Q23" s="31">
        <v>2331</v>
      </c>
      <c r="R23" s="53">
        <v>2520</v>
      </c>
      <c r="S23" s="31">
        <v>2445</v>
      </c>
      <c r="T23" s="53">
        <v>40458</v>
      </c>
      <c r="U23" s="53">
        <v>4305</v>
      </c>
      <c r="V23" s="42">
        <v>4620</v>
      </c>
      <c r="W23" s="31">
        <v>4459</v>
      </c>
      <c r="X23" s="53">
        <v>4421</v>
      </c>
    </row>
    <row r="24" spans="2:24" x14ac:dyDescent="0.15">
      <c r="B24" s="7"/>
      <c r="C24" s="14">
        <v>9</v>
      </c>
      <c r="D24" s="30"/>
      <c r="E24" s="31">
        <v>2730</v>
      </c>
      <c r="F24" s="53">
        <v>2888</v>
      </c>
      <c r="G24" s="42">
        <v>2768</v>
      </c>
      <c r="H24" s="53">
        <v>6664</v>
      </c>
      <c r="I24" s="31">
        <v>2100</v>
      </c>
      <c r="J24" s="53">
        <v>2310</v>
      </c>
      <c r="K24" s="31">
        <v>2225</v>
      </c>
      <c r="L24" s="53">
        <v>5597</v>
      </c>
      <c r="M24" s="31">
        <v>1155</v>
      </c>
      <c r="N24" s="53">
        <v>1470</v>
      </c>
      <c r="O24" s="31">
        <v>1296</v>
      </c>
      <c r="P24" s="53">
        <v>6251</v>
      </c>
      <c r="Q24" s="31">
        <v>2390</v>
      </c>
      <c r="R24" s="53">
        <v>2520</v>
      </c>
      <c r="S24" s="31">
        <v>2450</v>
      </c>
      <c r="T24" s="53">
        <v>50714</v>
      </c>
      <c r="U24" s="53">
        <v>4305</v>
      </c>
      <c r="V24" s="42">
        <v>4620</v>
      </c>
      <c r="W24" s="31">
        <v>4453</v>
      </c>
      <c r="X24" s="53">
        <v>5285</v>
      </c>
    </row>
    <row r="25" spans="2:24" x14ac:dyDescent="0.15">
      <c r="B25" s="7"/>
      <c r="C25" s="14">
        <v>10</v>
      </c>
      <c r="D25" s="30"/>
      <c r="E25" s="53">
        <v>2835</v>
      </c>
      <c r="F25" s="53">
        <v>3045</v>
      </c>
      <c r="G25" s="53">
        <v>2970.1202479338845</v>
      </c>
      <c r="H25" s="53">
        <v>4315.3</v>
      </c>
      <c r="I25" s="53">
        <v>2100</v>
      </c>
      <c r="J25" s="53">
        <v>2415</v>
      </c>
      <c r="K25" s="53">
        <v>2277.4989738805975</v>
      </c>
      <c r="L25" s="53">
        <v>5245.8</v>
      </c>
      <c r="M25" s="53">
        <v>1155</v>
      </c>
      <c r="N25" s="53">
        <v>1470</v>
      </c>
      <c r="O25" s="53">
        <v>1297.9615384615383</v>
      </c>
      <c r="P25" s="53">
        <v>12223.1</v>
      </c>
      <c r="Q25" s="53">
        <v>2415</v>
      </c>
      <c r="R25" s="53">
        <v>2625</v>
      </c>
      <c r="S25" s="53">
        <v>2504.064454455648</v>
      </c>
      <c r="T25" s="53">
        <v>44561.3</v>
      </c>
      <c r="U25" s="53">
        <v>4410</v>
      </c>
      <c r="V25" s="53">
        <v>4725</v>
      </c>
      <c r="W25" s="53">
        <v>4587.5699419167486</v>
      </c>
      <c r="X25" s="53">
        <v>4992.3</v>
      </c>
    </row>
    <row r="26" spans="2:24" x14ac:dyDescent="0.15">
      <c r="B26" s="10"/>
      <c r="C26" s="6">
        <v>11</v>
      </c>
      <c r="D26" s="18"/>
      <c r="E26" s="55">
        <v>2835</v>
      </c>
      <c r="F26" s="55">
        <v>3069.15</v>
      </c>
      <c r="G26" s="55">
        <v>3009.7648717948714</v>
      </c>
      <c r="H26" s="55">
        <v>6186.8</v>
      </c>
      <c r="I26" s="55">
        <v>2205</v>
      </c>
      <c r="J26" s="55">
        <v>2625</v>
      </c>
      <c r="K26" s="55">
        <v>2416.7917094719537</v>
      </c>
      <c r="L26" s="55">
        <v>5847.8</v>
      </c>
      <c r="M26" s="55">
        <v>1155</v>
      </c>
      <c r="N26" s="55">
        <v>1420.65</v>
      </c>
      <c r="O26" s="55">
        <v>1306.3354275656388</v>
      </c>
      <c r="P26" s="55">
        <v>15178</v>
      </c>
      <c r="Q26" s="55">
        <v>2467.5</v>
      </c>
      <c r="R26" s="55">
        <v>2730</v>
      </c>
      <c r="S26" s="55">
        <v>2633.9914971386875</v>
      </c>
      <c r="T26" s="55">
        <v>52388.4</v>
      </c>
      <c r="U26" s="55">
        <v>4515</v>
      </c>
      <c r="V26" s="55">
        <v>5355</v>
      </c>
      <c r="W26" s="55">
        <v>4844.623564928992</v>
      </c>
      <c r="X26" s="54">
        <v>7053.7</v>
      </c>
    </row>
    <row r="27" spans="2:24" x14ac:dyDescent="0.15">
      <c r="B27" s="7"/>
      <c r="C27" s="4" t="s">
        <v>0</v>
      </c>
      <c r="D27" s="99"/>
      <c r="E27" s="614" t="s">
        <v>159</v>
      </c>
      <c r="F27" s="615"/>
      <c r="G27" s="615"/>
      <c r="H27" s="616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x14ac:dyDescent="0.15">
      <c r="B28" s="106" t="s">
        <v>4</v>
      </c>
      <c r="C28" s="107"/>
      <c r="D28" s="108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72</v>
      </c>
      <c r="C30" s="3">
        <v>17</v>
      </c>
      <c r="D30" s="17" t="s">
        <v>105</v>
      </c>
      <c r="E30" s="31">
        <v>5775</v>
      </c>
      <c r="F30" s="53">
        <v>7435</v>
      </c>
      <c r="G30" s="42">
        <v>6613</v>
      </c>
      <c r="H30" s="53">
        <v>64371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18</v>
      </c>
      <c r="D31" s="30"/>
      <c r="E31" s="31">
        <v>6510</v>
      </c>
      <c r="F31" s="53">
        <v>7770</v>
      </c>
      <c r="G31" s="42">
        <v>7137</v>
      </c>
      <c r="H31" s="53">
        <v>87634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19</v>
      </c>
      <c r="D32" s="30"/>
      <c r="E32" s="31">
        <v>6350</v>
      </c>
      <c r="F32" s="53">
        <v>7560</v>
      </c>
      <c r="G32" s="42">
        <v>6937</v>
      </c>
      <c r="H32" s="53">
        <v>90486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20</v>
      </c>
      <c r="D33" s="30"/>
      <c r="E33" s="31">
        <v>6090</v>
      </c>
      <c r="F33" s="53">
        <v>7350</v>
      </c>
      <c r="G33" s="42">
        <v>6736</v>
      </c>
      <c r="H33" s="53">
        <v>89259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21</v>
      </c>
      <c r="D34" s="18"/>
      <c r="E34" s="36">
        <v>5250</v>
      </c>
      <c r="F34" s="55">
        <v>7140</v>
      </c>
      <c r="G34" s="38">
        <v>6231</v>
      </c>
      <c r="H34" s="55">
        <v>87571</v>
      </c>
      <c r="I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11</v>
      </c>
      <c r="D35" s="30"/>
      <c r="E35" s="31">
        <v>5880</v>
      </c>
      <c r="F35" s="31">
        <v>6300</v>
      </c>
      <c r="G35" s="31">
        <v>6178</v>
      </c>
      <c r="H35" s="53">
        <v>10742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12</v>
      </c>
      <c r="D36" s="30"/>
      <c r="E36" s="31">
        <v>6405</v>
      </c>
      <c r="F36" s="31">
        <v>7140</v>
      </c>
      <c r="G36" s="31">
        <v>6703</v>
      </c>
      <c r="H36" s="53">
        <v>12248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 t="s">
        <v>101</v>
      </c>
      <c r="C37" s="14">
        <v>1</v>
      </c>
      <c r="D37" s="30" t="s">
        <v>54</v>
      </c>
      <c r="E37" s="31">
        <v>5985</v>
      </c>
      <c r="F37" s="53">
        <v>6510</v>
      </c>
      <c r="G37" s="42">
        <v>6097</v>
      </c>
      <c r="H37" s="53">
        <v>9810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2</v>
      </c>
      <c r="D38" s="30"/>
      <c r="E38" s="31">
        <v>5565</v>
      </c>
      <c r="F38" s="53">
        <v>6300</v>
      </c>
      <c r="G38" s="42">
        <v>5988</v>
      </c>
      <c r="H38" s="53">
        <v>6885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3</v>
      </c>
      <c r="D39" s="30"/>
      <c r="E39" s="31">
        <v>5775</v>
      </c>
      <c r="F39" s="53">
        <v>6825</v>
      </c>
      <c r="G39" s="42">
        <v>6195</v>
      </c>
      <c r="H39" s="53">
        <v>8401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4</v>
      </c>
      <c r="D40" s="30"/>
      <c r="E40" s="31">
        <v>5775</v>
      </c>
      <c r="F40" s="53">
        <v>6090</v>
      </c>
      <c r="G40" s="42">
        <v>5986</v>
      </c>
      <c r="H40" s="53">
        <v>8727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5</v>
      </c>
      <c r="D41" s="30"/>
      <c r="E41" s="31">
        <v>5460</v>
      </c>
      <c r="F41" s="53">
        <v>5985</v>
      </c>
      <c r="G41" s="42">
        <v>5671</v>
      </c>
      <c r="H41" s="53">
        <v>8682</v>
      </c>
      <c r="I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6</v>
      </c>
      <c r="D42" s="30"/>
      <c r="E42" s="31">
        <v>5355</v>
      </c>
      <c r="F42" s="53">
        <v>5821</v>
      </c>
      <c r="G42" s="42">
        <v>5544</v>
      </c>
      <c r="H42" s="53">
        <v>10491</v>
      </c>
      <c r="I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7</v>
      </c>
      <c r="D43" s="30"/>
      <c r="E43" s="31">
        <v>5250</v>
      </c>
      <c r="F43" s="53">
        <v>5618</v>
      </c>
      <c r="G43" s="42">
        <v>5442</v>
      </c>
      <c r="H43" s="53">
        <v>8673</v>
      </c>
      <c r="I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8</v>
      </c>
      <c r="D44" s="30"/>
      <c r="E44" s="31">
        <v>5358</v>
      </c>
      <c r="F44" s="53">
        <v>5670</v>
      </c>
      <c r="G44" s="42">
        <v>5498</v>
      </c>
      <c r="H44" s="53">
        <v>8325</v>
      </c>
      <c r="I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9</v>
      </c>
      <c r="D45" s="30"/>
      <c r="E45" s="31">
        <v>5355</v>
      </c>
      <c r="F45" s="53">
        <v>5603</v>
      </c>
      <c r="G45" s="42">
        <v>5501</v>
      </c>
      <c r="H45" s="53">
        <v>10704</v>
      </c>
      <c r="I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10</v>
      </c>
      <c r="D46" s="30"/>
      <c r="E46" s="53">
        <v>5670</v>
      </c>
      <c r="F46" s="42">
        <v>6090</v>
      </c>
      <c r="G46" s="39">
        <v>5850.6310612991774</v>
      </c>
      <c r="H46" s="53">
        <v>10933.6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11</v>
      </c>
      <c r="D47" s="18"/>
      <c r="E47" s="55">
        <v>5775</v>
      </c>
      <c r="F47" s="55">
        <v>6615</v>
      </c>
      <c r="G47" s="55">
        <v>6180.3404710920777</v>
      </c>
      <c r="H47" s="54">
        <v>11775.9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zoomScale="75" zoomScaleNormal="75" workbookViewId="0">
      <selection activeCell="H26" sqref="H26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107</v>
      </c>
      <c r="R6" s="90"/>
      <c r="S6" s="90"/>
      <c r="T6" s="91"/>
      <c r="U6" s="89" t="s">
        <v>3</v>
      </c>
      <c r="V6" s="90"/>
      <c r="W6" s="90"/>
      <c r="X6" s="91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72</v>
      </c>
      <c r="C9" s="3">
        <v>17</v>
      </c>
      <c r="D9" s="17" t="s">
        <v>105</v>
      </c>
      <c r="E9" s="31">
        <v>2835</v>
      </c>
      <c r="F9" s="53">
        <v>4515</v>
      </c>
      <c r="G9" s="42">
        <v>3488</v>
      </c>
      <c r="H9" s="53">
        <v>577050</v>
      </c>
      <c r="I9" s="31">
        <v>2573</v>
      </c>
      <c r="J9" s="53">
        <v>3045</v>
      </c>
      <c r="K9" s="42">
        <v>2791</v>
      </c>
      <c r="L9" s="53">
        <v>1179406</v>
      </c>
      <c r="M9" s="31">
        <v>1943</v>
      </c>
      <c r="N9" s="53">
        <v>2315</v>
      </c>
      <c r="O9" s="42">
        <v>2143</v>
      </c>
      <c r="P9" s="53">
        <v>386708</v>
      </c>
      <c r="Q9" s="31">
        <v>2342</v>
      </c>
      <c r="R9" s="53">
        <v>3150</v>
      </c>
      <c r="S9" s="42">
        <v>2742</v>
      </c>
      <c r="T9" s="53">
        <v>1283060</v>
      </c>
      <c r="U9" s="31">
        <v>5775</v>
      </c>
      <c r="V9" s="53">
        <v>6825</v>
      </c>
      <c r="W9" s="42">
        <v>6144</v>
      </c>
      <c r="X9" s="53">
        <v>140969</v>
      </c>
    </row>
    <row r="10" spans="2:24" ht="14.1" customHeight="1" x14ac:dyDescent="0.15">
      <c r="B10" s="7"/>
      <c r="C10" s="14">
        <v>18</v>
      </c>
      <c r="D10" s="30"/>
      <c r="E10" s="31">
        <v>2940</v>
      </c>
      <c r="F10" s="53">
        <v>4515</v>
      </c>
      <c r="G10" s="42">
        <v>3532</v>
      </c>
      <c r="H10" s="53">
        <v>525293</v>
      </c>
      <c r="I10" s="31">
        <v>2310</v>
      </c>
      <c r="J10" s="53">
        <v>3150</v>
      </c>
      <c r="K10" s="42">
        <v>2736</v>
      </c>
      <c r="L10" s="53">
        <v>709903</v>
      </c>
      <c r="M10" s="31">
        <v>1890</v>
      </c>
      <c r="N10" s="53">
        <v>2468</v>
      </c>
      <c r="O10" s="42">
        <v>2124</v>
      </c>
      <c r="P10" s="53">
        <v>371960</v>
      </c>
      <c r="Q10" s="31">
        <v>2415</v>
      </c>
      <c r="R10" s="53">
        <v>3438</v>
      </c>
      <c r="S10" s="42">
        <v>2931</v>
      </c>
      <c r="T10" s="53">
        <v>205007</v>
      </c>
      <c r="U10" s="31">
        <v>5880</v>
      </c>
      <c r="V10" s="53">
        <v>7560</v>
      </c>
      <c r="W10" s="42">
        <v>6659</v>
      </c>
      <c r="X10" s="53">
        <v>153526</v>
      </c>
    </row>
    <row r="11" spans="2:24" ht="14.1" customHeight="1" x14ac:dyDescent="0.15">
      <c r="B11" s="7"/>
      <c r="C11" s="14">
        <v>19</v>
      </c>
      <c r="D11" s="30"/>
      <c r="E11" s="31">
        <v>2783</v>
      </c>
      <c r="F11" s="53">
        <v>4305</v>
      </c>
      <c r="G11" s="42">
        <v>3242</v>
      </c>
      <c r="H11" s="53">
        <v>604945</v>
      </c>
      <c r="I11" s="31">
        <v>2205</v>
      </c>
      <c r="J11" s="53">
        <v>3150</v>
      </c>
      <c r="K11" s="42">
        <v>2683</v>
      </c>
      <c r="L11" s="53">
        <v>764830</v>
      </c>
      <c r="M11" s="31">
        <v>1680</v>
      </c>
      <c r="N11" s="53">
        <v>2363</v>
      </c>
      <c r="O11" s="42">
        <v>2017</v>
      </c>
      <c r="P11" s="53">
        <v>363131</v>
      </c>
      <c r="Q11" s="31">
        <v>2048</v>
      </c>
      <c r="R11" s="53">
        <v>3203</v>
      </c>
      <c r="S11" s="42">
        <v>2711</v>
      </c>
      <c r="T11" s="53">
        <v>190152</v>
      </c>
      <c r="U11" s="31">
        <v>5880</v>
      </c>
      <c r="V11" s="53">
        <v>7245</v>
      </c>
      <c r="W11" s="42">
        <v>6438</v>
      </c>
      <c r="X11" s="53">
        <v>188273</v>
      </c>
    </row>
    <row r="12" spans="2:24" ht="14.1" customHeight="1" x14ac:dyDescent="0.15">
      <c r="B12" s="7"/>
      <c r="C12" s="14">
        <v>20</v>
      </c>
      <c r="D12" s="30"/>
      <c r="E12" s="31">
        <v>1995</v>
      </c>
      <c r="F12" s="53">
        <v>3885</v>
      </c>
      <c r="G12" s="42">
        <v>2858</v>
      </c>
      <c r="H12" s="53">
        <v>667583</v>
      </c>
      <c r="I12" s="31">
        <v>1733</v>
      </c>
      <c r="J12" s="53">
        <v>3150</v>
      </c>
      <c r="K12" s="42">
        <v>2415</v>
      </c>
      <c r="L12" s="53">
        <v>852990</v>
      </c>
      <c r="M12" s="31">
        <v>1365</v>
      </c>
      <c r="N12" s="53">
        <v>2121</v>
      </c>
      <c r="O12" s="42">
        <v>1883</v>
      </c>
      <c r="P12" s="53">
        <v>353986</v>
      </c>
      <c r="Q12" s="31">
        <v>1890</v>
      </c>
      <c r="R12" s="53">
        <v>3045</v>
      </c>
      <c r="S12" s="42">
        <v>2341</v>
      </c>
      <c r="T12" s="53">
        <v>164041</v>
      </c>
      <c r="U12" s="31">
        <v>5565</v>
      </c>
      <c r="V12" s="53">
        <v>7035</v>
      </c>
      <c r="W12" s="42">
        <v>6184</v>
      </c>
      <c r="X12" s="53">
        <v>201844</v>
      </c>
    </row>
    <row r="13" spans="2:24" ht="14.1" customHeight="1" x14ac:dyDescent="0.15">
      <c r="B13" s="10"/>
      <c r="C13" s="6">
        <v>21</v>
      </c>
      <c r="D13" s="18"/>
      <c r="E13" s="36">
        <v>1995</v>
      </c>
      <c r="F13" s="55">
        <v>3990</v>
      </c>
      <c r="G13" s="38">
        <v>2812</v>
      </c>
      <c r="H13" s="55">
        <v>943734</v>
      </c>
      <c r="I13" s="36">
        <v>1575</v>
      </c>
      <c r="J13" s="55">
        <v>3045</v>
      </c>
      <c r="K13" s="38">
        <v>2349</v>
      </c>
      <c r="L13" s="55">
        <v>1025415</v>
      </c>
      <c r="M13" s="36">
        <v>1260</v>
      </c>
      <c r="N13" s="55">
        <v>2100</v>
      </c>
      <c r="O13" s="38">
        <v>1733</v>
      </c>
      <c r="P13" s="55">
        <v>453782</v>
      </c>
      <c r="Q13" s="36">
        <v>1680</v>
      </c>
      <c r="R13" s="55">
        <v>2835</v>
      </c>
      <c r="S13" s="38">
        <v>2336</v>
      </c>
      <c r="T13" s="55">
        <v>151526</v>
      </c>
      <c r="U13" s="36">
        <v>4725</v>
      </c>
      <c r="V13" s="55">
        <v>6615</v>
      </c>
      <c r="W13" s="38">
        <v>5675</v>
      </c>
      <c r="X13" s="55">
        <v>235159</v>
      </c>
    </row>
    <row r="14" spans="2:24" ht="14.1" customHeight="1" x14ac:dyDescent="0.15">
      <c r="B14" s="7" t="s">
        <v>176</v>
      </c>
      <c r="C14" s="14">
        <v>11</v>
      </c>
      <c r="D14" s="30"/>
      <c r="E14" s="31">
        <v>2415</v>
      </c>
      <c r="F14" s="53">
        <v>3465</v>
      </c>
      <c r="G14" s="42">
        <v>2942</v>
      </c>
      <c r="H14" s="53">
        <v>94960</v>
      </c>
      <c r="I14" s="31">
        <v>1890</v>
      </c>
      <c r="J14" s="53">
        <v>2730</v>
      </c>
      <c r="K14" s="42">
        <v>2359</v>
      </c>
      <c r="L14" s="53">
        <v>112423</v>
      </c>
      <c r="M14" s="31">
        <v>1260</v>
      </c>
      <c r="N14" s="53">
        <v>1785</v>
      </c>
      <c r="O14" s="42">
        <v>1536</v>
      </c>
      <c r="P14" s="53">
        <v>34680</v>
      </c>
      <c r="Q14" s="31">
        <v>1995</v>
      </c>
      <c r="R14" s="53">
        <v>2730</v>
      </c>
      <c r="S14" s="42">
        <v>2332</v>
      </c>
      <c r="T14" s="53">
        <v>13489</v>
      </c>
      <c r="U14" s="31">
        <v>5250</v>
      </c>
      <c r="V14" s="53">
        <v>6615</v>
      </c>
      <c r="W14" s="42">
        <v>5774</v>
      </c>
      <c r="X14" s="53">
        <v>28861</v>
      </c>
    </row>
    <row r="15" spans="2:24" ht="14.1" customHeight="1" x14ac:dyDescent="0.15">
      <c r="B15" s="7"/>
      <c r="C15" s="14">
        <v>12</v>
      </c>
      <c r="D15" s="30"/>
      <c r="E15" s="31">
        <v>2730</v>
      </c>
      <c r="F15" s="53">
        <v>3990</v>
      </c>
      <c r="G15" s="42">
        <v>3395</v>
      </c>
      <c r="H15" s="53">
        <v>111792</v>
      </c>
      <c r="I15" s="31">
        <v>1995</v>
      </c>
      <c r="J15" s="53">
        <v>3045</v>
      </c>
      <c r="K15" s="42">
        <v>2525</v>
      </c>
      <c r="L15" s="53">
        <v>123670</v>
      </c>
      <c r="M15" s="31">
        <v>1260</v>
      </c>
      <c r="N15" s="53">
        <v>1785</v>
      </c>
      <c r="O15" s="42">
        <v>1536</v>
      </c>
      <c r="P15" s="53">
        <v>40547</v>
      </c>
      <c r="Q15" s="31">
        <v>2205</v>
      </c>
      <c r="R15" s="53">
        <v>2835</v>
      </c>
      <c r="S15" s="42">
        <v>2595</v>
      </c>
      <c r="T15" s="53">
        <v>27105</v>
      </c>
      <c r="U15" s="31">
        <v>5250</v>
      </c>
      <c r="V15" s="53">
        <v>6615</v>
      </c>
      <c r="W15" s="42">
        <v>5825</v>
      </c>
      <c r="X15" s="53">
        <v>23185</v>
      </c>
    </row>
    <row r="16" spans="2:24" ht="14.1" customHeight="1" x14ac:dyDescent="0.15">
      <c r="B16" s="7" t="s">
        <v>101</v>
      </c>
      <c r="C16" s="14">
        <v>1</v>
      </c>
      <c r="D16" s="30" t="s">
        <v>54</v>
      </c>
      <c r="E16" s="31">
        <v>2625</v>
      </c>
      <c r="F16" s="53">
        <v>3990</v>
      </c>
      <c r="G16" s="42">
        <v>3312</v>
      </c>
      <c r="H16" s="53">
        <v>118920</v>
      </c>
      <c r="I16" s="31">
        <v>1890</v>
      </c>
      <c r="J16" s="53">
        <v>2940</v>
      </c>
      <c r="K16" s="42">
        <v>2444</v>
      </c>
      <c r="L16" s="53">
        <v>114420</v>
      </c>
      <c r="M16" s="31">
        <v>1260</v>
      </c>
      <c r="N16" s="53">
        <v>1785</v>
      </c>
      <c r="O16" s="42">
        <v>1491</v>
      </c>
      <c r="P16" s="53">
        <v>29530</v>
      </c>
      <c r="Q16" s="31">
        <v>1995</v>
      </c>
      <c r="R16" s="53">
        <v>2678</v>
      </c>
      <c r="S16" s="42">
        <v>2374</v>
      </c>
      <c r="T16" s="53">
        <v>23909</v>
      </c>
      <c r="U16" s="31">
        <v>4935</v>
      </c>
      <c r="V16" s="53">
        <v>6300</v>
      </c>
      <c r="W16" s="42">
        <v>5641</v>
      </c>
      <c r="X16" s="53">
        <v>12535</v>
      </c>
    </row>
    <row r="17" spans="2:24" ht="14.1" customHeight="1" x14ac:dyDescent="0.15">
      <c r="B17" s="7"/>
      <c r="C17" s="14">
        <v>2</v>
      </c>
      <c r="D17" s="30"/>
      <c r="E17" s="31">
        <v>2310</v>
      </c>
      <c r="F17" s="53">
        <v>3045</v>
      </c>
      <c r="G17" s="42">
        <v>2688</v>
      </c>
      <c r="H17" s="53">
        <v>65904</v>
      </c>
      <c r="I17" s="31">
        <v>1890</v>
      </c>
      <c r="J17" s="53">
        <v>2625</v>
      </c>
      <c r="K17" s="42">
        <v>2294</v>
      </c>
      <c r="L17" s="53">
        <v>67262</v>
      </c>
      <c r="M17" s="31">
        <v>1365</v>
      </c>
      <c r="N17" s="53">
        <v>1785</v>
      </c>
      <c r="O17" s="42">
        <v>1553</v>
      </c>
      <c r="P17" s="53">
        <v>32318</v>
      </c>
      <c r="Q17" s="31">
        <v>1943</v>
      </c>
      <c r="R17" s="53">
        <v>2520</v>
      </c>
      <c r="S17" s="42">
        <v>2270</v>
      </c>
      <c r="T17" s="53">
        <v>12219</v>
      </c>
      <c r="U17" s="31">
        <v>4725</v>
      </c>
      <c r="V17" s="53">
        <v>5985</v>
      </c>
      <c r="W17" s="42">
        <v>5377</v>
      </c>
      <c r="X17" s="53">
        <v>15100</v>
      </c>
    </row>
    <row r="18" spans="2:24" ht="14.1" customHeight="1" x14ac:dyDescent="0.15">
      <c r="B18" s="7"/>
      <c r="C18" s="14">
        <v>3</v>
      </c>
      <c r="D18" s="30"/>
      <c r="E18" s="31">
        <v>2310</v>
      </c>
      <c r="F18" s="53">
        <v>2940</v>
      </c>
      <c r="G18" s="42">
        <v>2563</v>
      </c>
      <c r="H18" s="53">
        <v>77882</v>
      </c>
      <c r="I18" s="31">
        <v>1890</v>
      </c>
      <c r="J18" s="53">
        <v>2520</v>
      </c>
      <c r="K18" s="42">
        <v>2280</v>
      </c>
      <c r="L18" s="53">
        <v>82530</v>
      </c>
      <c r="M18" s="31">
        <v>1365</v>
      </c>
      <c r="N18" s="53">
        <v>1890</v>
      </c>
      <c r="O18" s="42">
        <v>1656</v>
      </c>
      <c r="P18" s="53">
        <v>38959</v>
      </c>
      <c r="Q18" s="31">
        <v>1890</v>
      </c>
      <c r="R18" s="53">
        <v>2678</v>
      </c>
      <c r="S18" s="42">
        <v>2301</v>
      </c>
      <c r="T18" s="53">
        <v>12093</v>
      </c>
      <c r="U18" s="31">
        <v>4725</v>
      </c>
      <c r="V18" s="53">
        <v>6090</v>
      </c>
      <c r="W18" s="42">
        <v>5376</v>
      </c>
      <c r="X18" s="53">
        <v>27539</v>
      </c>
    </row>
    <row r="19" spans="2:24" ht="14.1" customHeight="1" x14ac:dyDescent="0.15">
      <c r="B19" s="7"/>
      <c r="C19" s="14">
        <v>4</v>
      </c>
      <c r="D19" s="30"/>
      <c r="E19" s="31">
        <v>2310</v>
      </c>
      <c r="F19" s="53">
        <v>2730</v>
      </c>
      <c r="G19" s="42">
        <v>2520</v>
      </c>
      <c r="H19" s="53">
        <v>60092</v>
      </c>
      <c r="I19" s="31">
        <v>1890</v>
      </c>
      <c r="J19" s="53">
        <v>2520</v>
      </c>
      <c r="K19" s="42">
        <v>2232</v>
      </c>
      <c r="L19" s="53">
        <v>46918</v>
      </c>
      <c r="M19" s="31">
        <v>1418</v>
      </c>
      <c r="N19" s="53">
        <v>2100</v>
      </c>
      <c r="O19" s="42">
        <v>1797</v>
      </c>
      <c r="P19" s="53">
        <v>17117</v>
      </c>
      <c r="Q19" s="31">
        <v>2048</v>
      </c>
      <c r="R19" s="53">
        <v>2520</v>
      </c>
      <c r="S19" s="42">
        <v>2293</v>
      </c>
      <c r="T19" s="53">
        <v>6537</v>
      </c>
      <c r="U19" s="31">
        <v>4830</v>
      </c>
      <c r="V19" s="53">
        <v>6300</v>
      </c>
      <c r="W19" s="42">
        <v>5451</v>
      </c>
      <c r="X19" s="53">
        <v>18997</v>
      </c>
    </row>
    <row r="20" spans="2:24" ht="14.1" customHeight="1" x14ac:dyDescent="0.15">
      <c r="B20" s="7"/>
      <c r="C20" s="14">
        <v>5</v>
      </c>
      <c r="D20" s="30"/>
      <c r="E20" s="31">
        <v>2205</v>
      </c>
      <c r="F20" s="53">
        <v>2730</v>
      </c>
      <c r="G20" s="42">
        <v>2519</v>
      </c>
      <c r="H20" s="53">
        <v>95136</v>
      </c>
      <c r="I20" s="31">
        <v>1890</v>
      </c>
      <c r="J20" s="53">
        <v>2520</v>
      </c>
      <c r="K20" s="42">
        <v>2182</v>
      </c>
      <c r="L20" s="53">
        <v>76368</v>
      </c>
      <c r="M20" s="31">
        <v>1365</v>
      </c>
      <c r="N20" s="53">
        <v>2205</v>
      </c>
      <c r="O20" s="42">
        <v>1793</v>
      </c>
      <c r="P20" s="53">
        <v>33778</v>
      </c>
      <c r="Q20" s="31">
        <v>1995</v>
      </c>
      <c r="R20" s="53">
        <v>2520</v>
      </c>
      <c r="S20" s="42">
        <v>2263</v>
      </c>
      <c r="T20" s="53">
        <v>9625</v>
      </c>
      <c r="U20" s="31">
        <v>4725</v>
      </c>
      <c r="V20" s="53">
        <v>6300</v>
      </c>
      <c r="W20" s="42">
        <v>5473</v>
      </c>
      <c r="X20" s="53">
        <v>20374</v>
      </c>
    </row>
    <row r="21" spans="2:24" ht="14.1" customHeight="1" x14ac:dyDescent="0.15">
      <c r="B21" s="7"/>
      <c r="C21" s="14">
        <v>6</v>
      </c>
      <c r="D21" s="30"/>
      <c r="E21" s="31">
        <v>2100</v>
      </c>
      <c r="F21" s="53">
        <v>2730</v>
      </c>
      <c r="G21" s="42">
        <v>2428</v>
      </c>
      <c r="H21" s="53">
        <v>74834</v>
      </c>
      <c r="I21" s="31">
        <v>1680</v>
      </c>
      <c r="J21" s="53">
        <v>2520</v>
      </c>
      <c r="K21" s="42">
        <v>2187</v>
      </c>
      <c r="L21" s="53">
        <v>80896</v>
      </c>
      <c r="M21" s="31">
        <v>1470</v>
      </c>
      <c r="N21" s="53">
        <v>2100</v>
      </c>
      <c r="O21" s="42">
        <v>1761</v>
      </c>
      <c r="P21" s="53">
        <v>24000</v>
      </c>
      <c r="Q21" s="31">
        <v>1943</v>
      </c>
      <c r="R21" s="53">
        <v>2625</v>
      </c>
      <c r="S21" s="42">
        <v>2214</v>
      </c>
      <c r="T21" s="53">
        <v>13236</v>
      </c>
      <c r="U21" s="31">
        <v>4725</v>
      </c>
      <c r="V21" s="53">
        <v>6300</v>
      </c>
      <c r="W21" s="42">
        <v>5433</v>
      </c>
      <c r="X21" s="53">
        <v>22420</v>
      </c>
    </row>
    <row r="22" spans="2:24" ht="14.1" customHeight="1" x14ac:dyDescent="0.15">
      <c r="B22" s="7"/>
      <c r="C22" s="14">
        <v>7</v>
      </c>
      <c r="D22" s="30"/>
      <c r="E22" s="31">
        <v>2100</v>
      </c>
      <c r="F22" s="53">
        <v>2835</v>
      </c>
      <c r="G22" s="42">
        <v>2501</v>
      </c>
      <c r="H22" s="53">
        <v>53225</v>
      </c>
      <c r="I22" s="31">
        <v>1680</v>
      </c>
      <c r="J22" s="53">
        <v>2520</v>
      </c>
      <c r="K22" s="42">
        <v>2118</v>
      </c>
      <c r="L22" s="53">
        <v>67476</v>
      </c>
      <c r="M22" s="31">
        <v>1575</v>
      </c>
      <c r="N22" s="53">
        <v>2310</v>
      </c>
      <c r="O22" s="42">
        <v>1843</v>
      </c>
      <c r="P22" s="53">
        <v>19442</v>
      </c>
      <c r="Q22" s="31">
        <v>1890</v>
      </c>
      <c r="R22" s="53">
        <v>2625</v>
      </c>
      <c r="S22" s="42">
        <v>2198</v>
      </c>
      <c r="T22" s="53">
        <v>8109</v>
      </c>
      <c r="U22" s="31">
        <v>4725</v>
      </c>
      <c r="V22" s="53">
        <v>6300</v>
      </c>
      <c r="W22" s="42">
        <v>5529</v>
      </c>
      <c r="X22" s="53">
        <v>16572</v>
      </c>
    </row>
    <row r="23" spans="2:24" ht="14.1" customHeight="1" x14ac:dyDescent="0.15">
      <c r="B23" s="7"/>
      <c r="C23" s="14">
        <v>8</v>
      </c>
      <c r="D23" s="30"/>
      <c r="E23" s="31">
        <v>2205</v>
      </c>
      <c r="F23" s="53">
        <v>2730</v>
      </c>
      <c r="G23" s="42">
        <v>2494</v>
      </c>
      <c r="H23" s="53">
        <v>73087</v>
      </c>
      <c r="I23" s="31">
        <v>1680</v>
      </c>
      <c r="J23" s="53">
        <v>2520</v>
      </c>
      <c r="K23" s="42">
        <v>2105</v>
      </c>
      <c r="L23" s="53">
        <v>62829</v>
      </c>
      <c r="M23" s="31">
        <v>1365</v>
      </c>
      <c r="N23" s="53">
        <v>1995</v>
      </c>
      <c r="O23" s="42">
        <v>1723</v>
      </c>
      <c r="P23" s="53">
        <v>28586</v>
      </c>
      <c r="Q23" s="31">
        <v>1890</v>
      </c>
      <c r="R23" s="53">
        <v>2573</v>
      </c>
      <c r="S23" s="42">
        <v>2190</v>
      </c>
      <c r="T23" s="53">
        <v>7854</v>
      </c>
      <c r="U23" s="31">
        <v>4725</v>
      </c>
      <c r="V23" s="53">
        <v>6300</v>
      </c>
      <c r="W23" s="42">
        <v>5532</v>
      </c>
      <c r="X23" s="53">
        <v>16474</v>
      </c>
    </row>
    <row r="24" spans="2:24" ht="14.1" customHeight="1" x14ac:dyDescent="0.15">
      <c r="B24" s="7"/>
      <c r="C24" s="14">
        <v>9</v>
      </c>
      <c r="D24" s="30"/>
      <c r="E24" s="53">
        <v>2100</v>
      </c>
      <c r="F24" s="53">
        <v>3045</v>
      </c>
      <c r="G24" s="53">
        <v>2606.8332433239893</v>
      </c>
      <c r="H24" s="53">
        <v>80165.399999999994</v>
      </c>
      <c r="I24" s="53">
        <v>1785</v>
      </c>
      <c r="J24" s="53">
        <v>2625</v>
      </c>
      <c r="K24" s="53">
        <v>2227.9326286635255</v>
      </c>
      <c r="L24" s="53">
        <v>101808</v>
      </c>
      <c r="M24" s="53">
        <v>1260</v>
      </c>
      <c r="N24" s="53">
        <v>1995</v>
      </c>
      <c r="O24" s="53">
        <v>1695.1903289076645</v>
      </c>
      <c r="P24" s="53">
        <v>31980.6</v>
      </c>
      <c r="Q24" s="53">
        <v>1995</v>
      </c>
      <c r="R24" s="53">
        <v>2520</v>
      </c>
      <c r="S24" s="53">
        <v>2289.7040557023784</v>
      </c>
      <c r="T24" s="53">
        <v>8542.9</v>
      </c>
      <c r="U24" s="53">
        <v>4725</v>
      </c>
      <c r="V24" s="53">
        <v>6510</v>
      </c>
      <c r="W24" s="53">
        <v>5678.3472647007902</v>
      </c>
      <c r="X24" s="53">
        <v>28063.9</v>
      </c>
    </row>
    <row r="25" spans="2:24" ht="14.1" customHeight="1" x14ac:dyDescent="0.15">
      <c r="B25" s="7"/>
      <c r="C25" s="14">
        <v>10</v>
      </c>
      <c r="D25" s="30"/>
      <c r="E25" s="31">
        <v>2310</v>
      </c>
      <c r="F25" s="53">
        <v>3255</v>
      </c>
      <c r="G25" s="42">
        <v>2755.7843355274849</v>
      </c>
      <c r="H25" s="53">
        <v>71943.900000000009</v>
      </c>
      <c r="I25" s="31">
        <v>1890</v>
      </c>
      <c r="J25" s="53">
        <v>2625</v>
      </c>
      <c r="K25" s="42">
        <v>2281.1629159880354</v>
      </c>
      <c r="L25" s="53">
        <v>82463.8</v>
      </c>
      <c r="M25" s="31">
        <v>1365</v>
      </c>
      <c r="N25" s="53">
        <v>1995</v>
      </c>
      <c r="O25" s="42">
        <v>1661.4778324757935</v>
      </c>
      <c r="P25" s="53">
        <v>22940.5</v>
      </c>
      <c r="Q25" s="31">
        <v>1890</v>
      </c>
      <c r="R25" s="53">
        <v>2625</v>
      </c>
      <c r="S25" s="42">
        <v>2303.0967100132111</v>
      </c>
      <c r="T25" s="53">
        <v>11287.800000000001</v>
      </c>
      <c r="U25" s="31">
        <v>5040</v>
      </c>
      <c r="V25" s="53">
        <v>6300</v>
      </c>
      <c r="W25" s="42">
        <v>5709.5055818280489</v>
      </c>
      <c r="X25" s="53">
        <v>19944.3</v>
      </c>
    </row>
    <row r="26" spans="2:24" ht="14.1" customHeight="1" x14ac:dyDescent="0.15">
      <c r="B26" s="10"/>
      <c r="C26" s="6">
        <v>11</v>
      </c>
      <c r="D26" s="18"/>
      <c r="E26" s="55">
        <v>2520</v>
      </c>
      <c r="F26" s="55">
        <v>3360</v>
      </c>
      <c r="G26" s="55">
        <v>2901.1385167834933</v>
      </c>
      <c r="H26" s="55">
        <v>65818.2</v>
      </c>
      <c r="I26" s="55">
        <v>1995</v>
      </c>
      <c r="J26" s="55">
        <v>2730.42</v>
      </c>
      <c r="K26" s="55">
        <v>2382.7480977627356</v>
      </c>
      <c r="L26" s="55">
        <v>75574.600000000006</v>
      </c>
      <c r="M26" s="55">
        <v>1365</v>
      </c>
      <c r="N26" s="55">
        <v>1890</v>
      </c>
      <c r="O26" s="55">
        <v>1591.4841148707353</v>
      </c>
      <c r="P26" s="55">
        <v>29311.1</v>
      </c>
      <c r="Q26" s="55">
        <v>1995</v>
      </c>
      <c r="R26" s="55">
        <v>2835</v>
      </c>
      <c r="S26" s="55">
        <v>2384.248387845048</v>
      </c>
      <c r="T26" s="55">
        <v>12243.3</v>
      </c>
      <c r="U26" s="55">
        <v>5040</v>
      </c>
      <c r="V26" s="55">
        <v>6510</v>
      </c>
      <c r="W26" s="55">
        <v>5780.8396521766363</v>
      </c>
      <c r="X26" s="55">
        <v>18729.599999999999</v>
      </c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79</v>
      </c>
      <c r="C29" s="57"/>
      <c r="D29" s="58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12">
        <v>40486</v>
      </c>
      <c r="C30" s="113"/>
      <c r="D30" s="114">
        <v>40491</v>
      </c>
      <c r="E30" s="31">
        <v>2520</v>
      </c>
      <c r="F30" s="53">
        <v>3255</v>
      </c>
      <c r="G30" s="42">
        <v>2850.7731757327224</v>
      </c>
      <c r="H30" s="53">
        <v>13408.6</v>
      </c>
      <c r="I30" s="31">
        <v>1995</v>
      </c>
      <c r="J30" s="53">
        <v>2625</v>
      </c>
      <c r="K30" s="42">
        <v>2352.0379980513808</v>
      </c>
      <c r="L30" s="53">
        <v>20242.7</v>
      </c>
      <c r="M30" s="31">
        <v>1365</v>
      </c>
      <c r="N30" s="53">
        <v>1890</v>
      </c>
      <c r="O30" s="42">
        <v>1607.0495343278662</v>
      </c>
      <c r="P30" s="53">
        <v>4300.2</v>
      </c>
      <c r="Q30" s="65">
        <v>1995</v>
      </c>
      <c r="R30" s="66">
        <v>2625</v>
      </c>
      <c r="S30" s="64">
        <v>2324.1636481241922</v>
      </c>
      <c r="T30" s="53">
        <v>3493.6</v>
      </c>
      <c r="U30" s="31">
        <v>5040</v>
      </c>
      <c r="V30" s="53">
        <v>6300</v>
      </c>
      <c r="W30" s="42">
        <v>5706.6318782098306</v>
      </c>
      <c r="X30" s="53">
        <v>3950</v>
      </c>
    </row>
    <row r="31" spans="2:24" x14ac:dyDescent="0.15">
      <c r="B31" s="112" t="s">
        <v>80</v>
      </c>
      <c r="C31" s="113"/>
      <c r="D31" s="114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12">
        <v>40492</v>
      </c>
      <c r="C32" s="113"/>
      <c r="D32" s="114">
        <v>40498</v>
      </c>
      <c r="E32" s="76">
        <v>2520</v>
      </c>
      <c r="F32" s="77">
        <v>3255</v>
      </c>
      <c r="G32" s="77">
        <v>2854.5683737058989</v>
      </c>
      <c r="H32" s="66">
        <v>15712.5</v>
      </c>
      <c r="I32" s="77">
        <v>1995</v>
      </c>
      <c r="J32" s="77">
        <v>2677.5</v>
      </c>
      <c r="K32" s="77">
        <v>2365.9588582124461</v>
      </c>
      <c r="L32" s="66">
        <v>18127.2</v>
      </c>
      <c r="M32" s="77">
        <v>1365</v>
      </c>
      <c r="N32" s="77">
        <v>1785</v>
      </c>
      <c r="O32" s="77">
        <v>1583.3371038651769</v>
      </c>
      <c r="P32" s="66">
        <v>11634.9</v>
      </c>
      <c r="Q32" s="77">
        <v>1995</v>
      </c>
      <c r="R32" s="77">
        <v>2625</v>
      </c>
      <c r="S32" s="77">
        <v>2353.7528345818992</v>
      </c>
      <c r="T32" s="66">
        <v>4004.8</v>
      </c>
      <c r="U32" s="77">
        <v>5250</v>
      </c>
      <c r="V32" s="77">
        <v>6300</v>
      </c>
      <c r="W32" s="77">
        <v>5778.2337700430198</v>
      </c>
      <c r="X32" s="66">
        <v>4216.2</v>
      </c>
    </row>
    <row r="33" spans="2:24" x14ac:dyDescent="0.15">
      <c r="B33" s="112" t="s">
        <v>81</v>
      </c>
      <c r="C33" s="113"/>
      <c r="D33" s="114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12">
        <v>40499</v>
      </c>
      <c r="C34" s="113"/>
      <c r="D34" s="114">
        <v>40504</v>
      </c>
      <c r="E34" s="76">
        <v>2520</v>
      </c>
      <c r="F34" s="77">
        <v>3150</v>
      </c>
      <c r="G34" s="57">
        <v>2845.6182726204479</v>
      </c>
      <c r="H34" s="77">
        <v>11810.6</v>
      </c>
      <c r="I34" s="76">
        <v>1995</v>
      </c>
      <c r="J34" s="77">
        <v>2730</v>
      </c>
      <c r="K34" s="57">
        <v>2404.6073574866546</v>
      </c>
      <c r="L34" s="77">
        <v>13881.2</v>
      </c>
      <c r="M34" s="76">
        <v>1365</v>
      </c>
      <c r="N34" s="77">
        <v>1785</v>
      </c>
      <c r="O34" s="57">
        <v>1567.9685609532537</v>
      </c>
      <c r="P34" s="77">
        <v>4932.2</v>
      </c>
      <c r="Q34" s="76">
        <v>2100</v>
      </c>
      <c r="R34" s="77">
        <v>2693.25</v>
      </c>
      <c r="S34" s="57">
        <v>2326.1422018348621</v>
      </c>
      <c r="T34" s="77">
        <v>1003.1</v>
      </c>
      <c r="U34" s="76">
        <v>5250</v>
      </c>
      <c r="V34" s="77">
        <v>6300</v>
      </c>
      <c r="W34" s="57">
        <v>5745.5321425526499</v>
      </c>
      <c r="X34" s="77">
        <v>4218.7</v>
      </c>
    </row>
    <row r="35" spans="2:24" x14ac:dyDescent="0.15">
      <c r="B35" s="112" t="s">
        <v>82</v>
      </c>
      <c r="C35" s="113"/>
      <c r="D35" s="114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2">
        <v>40506</v>
      </c>
      <c r="C36" s="113"/>
      <c r="D36" s="114">
        <v>40512</v>
      </c>
      <c r="E36" s="65">
        <v>2625</v>
      </c>
      <c r="F36" s="66">
        <v>3360</v>
      </c>
      <c r="G36" s="66">
        <v>2984.1103757589008</v>
      </c>
      <c r="H36" s="81">
        <v>24886.5</v>
      </c>
      <c r="I36" s="65">
        <v>2100</v>
      </c>
      <c r="J36" s="66">
        <v>2730.42</v>
      </c>
      <c r="K36" s="66">
        <v>2407.5896088733207</v>
      </c>
      <c r="L36" s="81">
        <v>23323.5</v>
      </c>
      <c r="M36" s="65">
        <v>1470</v>
      </c>
      <c r="N36" s="66">
        <v>1785</v>
      </c>
      <c r="O36" s="66">
        <v>1609.6441571991656</v>
      </c>
      <c r="P36" s="81">
        <v>8443.7999999999993</v>
      </c>
      <c r="Q36" s="65">
        <v>2100</v>
      </c>
      <c r="R36" s="66">
        <v>2835</v>
      </c>
      <c r="S36" s="66">
        <v>2452.7453364033727</v>
      </c>
      <c r="T36" s="81">
        <v>3741.8</v>
      </c>
      <c r="U36" s="65">
        <v>5250</v>
      </c>
      <c r="V36" s="66">
        <v>6510</v>
      </c>
      <c r="W36" s="66">
        <v>5862.3728734845527</v>
      </c>
      <c r="X36" s="81">
        <v>6344.7</v>
      </c>
    </row>
    <row r="37" spans="2:24" ht="12" customHeight="1" x14ac:dyDescent="0.15">
      <c r="B37" s="112" t="s">
        <v>83</v>
      </c>
      <c r="C37" s="113"/>
      <c r="D37" s="114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5"/>
      <c r="C38" s="116"/>
      <c r="D38" s="117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7"/>
      <c r="D39" s="57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35</v>
      </c>
      <c r="C40" s="35" t="s">
        <v>42</v>
      </c>
    </row>
    <row r="41" spans="2:24" ht="12.75" customHeight="1" x14ac:dyDescent="0.15">
      <c r="B41" s="25" t="s">
        <v>32</v>
      </c>
      <c r="C41" s="35" t="s">
        <v>43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38"/>
  <sheetViews>
    <sheetView zoomScale="75" workbookViewId="0">
      <selection activeCell="H26" sqref="H26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4" x14ac:dyDescent="0.15">
      <c r="B3" s="19" t="s">
        <v>63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6" t="s">
        <v>0</v>
      </c>
      <c r="D6" s="87"/>
      <c r="E6" s="95" t="s">
        <v>11</v>
      </c>
      <c r="F6" s="96"/>
      <c r="G6" s="96"/>
      <c r="H6" s="97"/>
      <c r="I6" s="92" t="s">
        <v>108</v>
      </c>
      <c r="J6" s="93"/>
      <c r="K6" s="93"/>
      <c r="L6" s="94"/>
      <c r="M6" s="92" t="s">
        <v>109</v>
      </c>
      <c r="N6" s="93"/>
      <c r="O6" s="93"/>
      <c r="P6" s="94"/>
      <c r="Q6" s="92" t="s">
        <v>12</v>
      </c>
      <c r="R6" s="93"/>
      <c r="S6" s="93"/>
      <c r="T6" s="94"/>
      <c r="U6" s="92" t="s">
        <v>13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72</v>
      </c>
      <c r="C9" s="3">
        <v>17</v>
      </c>
      <c r="D9" s="17" t="s">
        <v>105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 t="s">
        <v>176</v>
      </c>
      <c r="C14" s="14">
        <v>11</v>
      </c>
      <c r="D14" s="30"/>
      <c r="E14" s="7">
        <v>4095</v>
      </c>
      <c r="F14" s="8">
        <v>5460</v>
      </c>
      <c r="G14" s="9">
        <v>4619</v>
      </c>
      <c r="H14" s="8">
        <v>45660</v>
      </c>
      <c r="I14" s="7">
        <v>4095</v>
      </c>
      <c r="J14" s="8">
        <v>5775</v>
      </c>
      <c r="K14" s="9">
        <v>4991</v>
      </c>
      <c r="L14" s="8">
        <v>16889</v>
      </c>
      <c r="M14" s="7">
        <v>1050</v>
      </c>
      <c r="N14" s="8">
        <v>1680</v>
      </c>
      <c r="O14" s="9">
        <v>1426</v>
      </c>
      <c r="P14" s="8">
        <v>86732</v>
      </c>
      <c r="Q14" s="7">
        <v>1680</v>
      </c>
      <c r="R14" s="8">
        <v>2520</v>
      </c>
      <c r="S14" s="9">
        <v>2195</v>
      </c>
      <c r="T14" s="8">
        <v>40278</v>
      </c>
      <c r="U14" s="7">
        <v>1890</v>
      </c>
      <c r="V14" s="8">
        <v>2730</v>
      </c>
      <c r="W14" s="9">
        <v>2355</v>
      </c>
      <c r="X14" s="8">
        <v>32935</v>
      </c>
    </row>
    <row r="15" spans="2:24" ht="14.1" customHeight="1" x14ac:dyDescent="0.15">
      <c r="B15" s="7"/>
      <c r="C15" s="14">
        <v>12</v>
      </c>
      <c r="D15" s="30"/>
      <c r="E15" s="7">
        <v>4200</v>
      </c>
      <c r="F15" s="8">
        <v>5880</v>
      </c>
      <c r="G15" s="9">
        <v>4942</v>
      </c>
      <c r="H15" s="8">
        <v>55601</v>
      </c>
      <c r="I15" s="7">
        <v>4515</v>
      </c>
      <c r="J15" s="8">
        <v>6090</v>
      </c>
      <c r="K15" s="9">
        <v>5257</v>
      </c>
      <c r="L15" s="8">
        <v>19971</v>
      </c>
      <c r="M15" s="7">
        <v>1050</v>
      </c>
      <c r="N15" s="8">
        <v>1575</v>
      </c>
      <c r="O15" s="9">
        <v>1338</v>
      </c>
      <c r="P15" s="8">
        <v>94639</v>
      </c>
      <c r="Q15" s="7">
        <v>1785</v>
      </c>
      <c r="R15" s="8">
        <v>2520</v>
      </c>
      <c r="S15" s="9">
        <v>2221</v>
      </c>
      <c r="T15" s="8">
        <v>40491</v>
      </c>
      <c r="U15" s="7">
        <v>1995</v>
      </c>
      <c r="V15" s="8">
        <v>2625</v>
      </c>
      <c r="W15" s="9">
        <v>2361</v>
      </c>
      <c r="X15" s="8">
        <v>38083</v>
      </c>
    </row>
    <row r="16" spans="2:24" ht="14.1" customHeight="1" x14ac:dyDescent="0.15">
      <c r="B16" s="7" t="s">
        <v>101</v>
      </c>
      <c r="C16" s="14">
        <v>1</v>
      </c>
      <c r="D16" s="30" t="s">
        <v>54</v>
      </c>
      <c r="E16" s="7">
        <v>3990</v>
      </c>
      <c r="F16" s="8">
        <v>5355</v>
      </c>
      <c r="G16" s="9">
        <v>4674</v>
      </c>
      <c r="H16" s="8">
        <v>27842</v>
      </c>
      <c r="I16" s="7">
        <v>4305</v>
      </c>
      <c r="J16" s="8">
        <v>5618</v>
      </c>
      <c r="K16" s="9">
        <v>5090</v>
      </c>
      <c r="L16" s="8">
        <v>14117</v>
      </c>
      <c r="M16" s="7">
        <v>1050</v>
      </c>
      <c r="N16" s="8">
        <v>1680</v>
      </c>
      <c r="O16" s="9">
        <v>1365</v>
      </c>
      <c r="P16" s="8">
        <v>90693</v>
      </c>
      <c r="Q16" s="7">
        <v>1785</v>
      </c>
      <c r="R16" s="8">
        <v>2520</v>
      </c>
      <c r="S16" s="9">
        <v>2136</v>
      </c>
      <c r="T16" s="8">
        <v>34657</v>
      </c>
      <c r="U16" s="7">
        <v>1890</v>
      </c>
      <c r="V16" s="8">
        <v>2625</v>
      </c>
      <c r="W16" s="9">
        <v>2277</v>
      </c>
      <c r="X16" s="8">
        <v>28540</v>
      </c>
    </row>
    <row r="17" spans="2:24" ht="14.1" customHeight="1" x14ac:dyDescent="0.15">
      <c r="B17" s="7"/>
      <c r="C17" s="14">
        <v>2</v>
      </c>
      <c r="D17" s="30"/>
      <c r="E17" s="7">
        <v>4200</v>
      </c>
      <c r="F17" s="8">
        <v>5250</v>
      </c>
      <c r="G17" s="9">
        <v>4658</v>
      </c>
      <c r="H17" s="8">
        <v>28120</v>
      </c>
      <c r="I17" s="7">
        <v>4410</v>
      </c>
      <c r="J17" s="8">
        <v>5355</v>
      </c>
      <c r="K17" s="9">
        <v>4909</v>
      </c>
      <c r="L17" s="8">
        <v>10879</v>
      </c>
      <c r="M17" s="7">
        <v>1260</v>
      </c>
      <c r="N17" s="8">
        <v>1680</v>
      </c>
      <c r="O17" s="9">
        <v>1452</v>
      </c>
      <c r="P17" s="8">
        <v>71468</v>
      </c>
      <c r="Q17" s="7">
        <v>1680</v>
      </c>
      <c r="R17" s="8">
        <v>2520</v>
      </c>
      <c r="S17" s="9">
        <v>2120</v>
      </c>
      <c r="T17" s="8">
        <v>29100</v>
      </c>
      <c r="U17" s="7">
        <v>1890</v>
      </c>
      <c r="V17" s="8">
        <v>2625</v>
      </c>
      <c r="W17" s="9">
        <v>2265</v>
      </c>
      <c r="X17" s="8">
        <v>24698</v>
      </c>
    </row>
    <row r="18" spans="2:24" ht="14.1" customHeight="1" x14ac:dyDescent="0.15">
      <c r="B18" s="7"/>
      <c r="C18" s="14">
        <v>3</v>
      </c>
      <c r="D18" s="30"/>
      <c r="E18" s="7">
        <v>3990</v>
      </c>
      <c r="F18" s="8">
        <v>5408</v>
      </c>
      <c r="G18" s="9">
        <v>4566</v>
      </c>
      <c r="H18" s="8">
        <v>42314</v>
      </c>
      <c r="I18" s="7">
        <v>4326</v>
      </c>
      <c r="J18" s="8">
        <v>5528</v>
      </c>
      <c r="K18" s="9">
        <v>4821</v>
      </c>
      <c r="L18" s="8">
        <v>12808</v>
      </c>
      <c r="M18" s="7">
        <v>1260</v>
      </c>
      <c r="N18" s="8">
        <v>1785</v>
      </c>
      <c r="O18" s="9">
        <v>1535</v>
      </c>
      <c r="P18" s="8">
        <v>90197</v>
      </c>
      <c r="Q18" s="7">
        <v>1680</v>
      </c>
      <c r="R18" s="8">
        <v>2520</v>
      </c>
      <c r="S18" s="9">
        <v>2120</v>
      </c>
      <c r="T18" s="8">
        <v>31348</v>
      </c>
      <c r="U18" s="7">
        <v>1890</v>
      </c>
      <c r="V18" s="8">
        <v>2730</v>
      </c>
      <c r="W18" s="9">
        <v>2279</v>
      </c>
      <c r="X18" s="8">
        <v>35004</v>
      </c>
    </row>
    <row r="19" spans="2:24" ht="14.1" customHeight="1" x14ac:dyDescent="0.15">
      <c r="B19" s="7"/>
      <c r="C19" s="14">
        <v>4</v>
      </c>
      <c r="D19" s="30"/>
      <c r="E19" s="7">
        <v>4200</v>
      </c>
      <c r="F19" s="8">
        <v>5565</v>
      </c>
      <c r="G19" s="9">
        <v>4765</v>
      </c>
      <c r="H19" s="8">
        <v>22693</v>
      </c>
      <c r="I19" s="7">
        <v>4305</v>
      </c>
      <c r="J19" s="8">
        <v>5688</v>
      </c>
      <c r="K19" s="9">
        <v>5033</v>
      </c>
      <c r="L19" s="8">
        <v>11025</v>
      </c>
      <c r="M19" s="7">
        <v>1365</v>
      </c>
      <c r="N19" s="8">
        <v>2100</v>
      </c>
      <c r="O19" s="9">
        <v>1697</v>
      </c>
      <c r="P19" s="8">
        <v>57988</v>
      </c>
      <c r="Q19" s="7">
        <v>1785</v>
      </c>
      <c r="R19" s="8">
        <v>2415</v>
      </c>
      <c r="S19" s="9">
        <v>2072</v>
      </c>
      <c r="T19" s="8">
        <v>21183</v>
      </c>
      <c r="U19" s="7">
        <v>1890</v>
      </c>
      <c r="V19" s="8">
        <v>2730</v>
      </c>
      <c r="W19" s="9">
        <v>2265</v>
      </c>
      <c r="X19" s="8">
        <v>22176</v>
      </c>
    </row>
    <row r="20" spans="2:24" ht="14.1" customHeight="1" x14ac:dyDescent="0.15">
      <c r="B20" s="7"/>
      <c r="C20" s="14">
        <v>5</v>
      </c>
      <c r="D20" s="30"/>
      <c r="E20" s="7">
        <v>4200</v>
      </c>
      <c r="F20" s="8">
        <v>5460</v>
      </c>
      <c r="G20" s="9">
        <v>4782</v>
      </c>
      <c r="H20" s="8">
        <v>29482</v>
      </c>
      <c r="I20" s="7">
        <v>4410</v>
      </c>
      <c r="J20" s="8">
        <v>5880</v>
      </c>
      <c r="K20" s="9">
        <v>4943</v>
      </c>
      <c r="L20" s="8">
        <v>15108</v>
      </c>
      <c r="M20" s="7">
        <v>1260</v>
      </c>
      <c r="N20" s="8">
        <v>2258</v>
      </c>
      <c r="O20" s="9">
        <v>1693</v>
      </c>
      <c r="P20" s="8">
        <v>99715</v>
      </c>
      <c r="Q20" s="7">
        <v>1680</v>
      </c>
      <c r="R20" s="8">
        <v>2415</v>
      </c>
      <c r="S20" s="9">
        <v>2098</v>
      </c>
      <c r="T20" s="8">
        <v>34943</v>
      </c>
      <c r="U20" s="7">
        <v>1890</v>
      </c>
      <c r="V20" s="8">
        <v>2730</v>
      </c>
      <c r="W20" s="9">
        <v>2348</v>
      </c>
      <c r="X20" s="8">
        <v>33290</v>
      </c>
    </row>
    <row r="21" spans="2:24" ht="14.1" customHeight="1" x14ac:dyDescent="0.15">
      <c r="B21" s="7"/>
      <c r="C21" s="14">
        <v>6</v>
      </c>
      <c r="D21" s="30"/>
      <c r="E21" s="7">
        <v>4200</v>
      </c>
      <c r="F21" s="8">
        <v>5250</v>
      </c>
      <c r="G21" s="9">
        <v>4530</v>
      </c>
      <c r="H21" s="8">
        <v>42520</v>
      </c>
      <c r="I21" s="7">
        <v>4305</v>
      </c>
      <c r="J21" s="8">
        <v>5501</v>
      </c>
      <c r="K21" s="9">
        <v>4811</v>
      </c>
      <c r="L21" s="8">
        <v>14210</v>
      </c>
      <c r="M21" s="7">
        <v>1365</v>
      </c>
      <c r="N21" s="8">
        <v>2205</v>
      </c>
      <c r="O21" s="9">
        <v>1667</v>
      </c>
      <c r="P21" s="8">
        <v>76787</v>
      </c>
      <c r="Q21" s="7">
        <v>1785</v>
      </c>
      <c r="R21" s="8">
        <v>2415</v>
      </c>
      <c r="S21" s="9">
        <v>2055</v>
      </c>
      <c r="T21" s="8">
        <v>35908</v>
      </c>
      <c r="U21" s="7">
        <v>1995</v>
      </c>
      <c r="V21" s="8">
        <v>2520</v>
      </c>
      <c r="W21" s="9">
        <v>2245</v>
      </c>
      <c r="X21" s="8">
        <v>32914</v>
      </c>
    </row>
    <row r="22" spans="2:24" ht="14.1" customHeight="1" x14ac:dyDescent="0.15">
      <c r="B22" s="7"/>
      <c r="C22" s="14">
        <v>7</v>
      </c>
      <c r="D22" s="30"/>
      <c r="E22" s="7">
        <v>4200</v>
      </c>
      <c r="F22" s="8">
        <v>5460</v>
      </c>
      <c r="G22" s="9">
        <v>4643</v>
      </c>
      <c r="H22" s="8">
        <v>32872</v>
      </c>
      <c r="I22" s="7">
        <v>4212</v>
      </c>
      <c r="J22" s="8">
        <v>5390</v>
      </c>
      <c r="K22" s="9">
        <v>4765</v>
      </c>
      <c r="L22" s="8">
        <v>13111</v>
      </c>
      <c r="M22" s="7">
        <v>1365</v>
      </c>
      <c r="N22" s="8">
        <v>2205</v>
      </c>
      <c r="O22" s="9">
        <v>1739</v>
      </c>
      <c r="P22" s="8">
        <v>60651</v>
      </c>
      <c r="Q22" s="7">
        <v>1785</v>
      </c>
      <c r="R22" s="8">
        <v>2520</v>
      </c>
      <c r="S22" s="9">
        <v>2117</v>
      </c>
      <c r="T22" s="8">
        <v>24800</v>
      </c>
      <c r="U22" s="7">
        <v>1995</v>
      </c>
      <c r="V22" s="8">
        <v>2730</v>
      </c>
      <c r="W22" s="9">
        <v>2242</v>
      </c>
      <c r="X22" s="8">
        <v>22870</v>
      </c>
    </row>
    <row r="23" spans="2:24" ht="14.1" customHeight="1" x14ac:dyDescent="0.15">
      <c r="B23" s="7"/>
      <c r="C23" s="14">
        <v>8</v>
      </c>
      <c r="D23" s="30"/>
      <c r="E23" s="7">
        <v>4095</v>
      </c>
      <c r="F23" s="8">
        <v>4988</v>
      </c>
      <c r="G23" s="9">
        <v>4561</v>
      </c>
      <c r="H23" s="8">
        <v>34955</v>
      </c>
      <c r="I23" s="7">
        <v>4253</v>
      </c>
      <c r="J23" s="8">
        <v>5068</v>
      </c>
      <c r="K23" s="9">
        <v>4671</v>
      </c>
      <c r="L23" s="8">
        <v>12794</v>
      </c>
      <c r="M23" s="7">
        <v>1260</v>
      </c>
      <c r="N23" s="8">
        <v>2100</v>
      </c>
      <c r="O23" s="9">
        <v>1659</v>
      </c>
      <c r="P23" s="8">
        <v>70251</v>
      </c>
      <c r="Q23" s="7">
        <v>1890</v>
      </c>
      <c r="R23" s="8">
        <v>2520</v>
      </c>
      <c r="S23" s="9">
        <v>2168</v>
      </c>
      <c r="T23" s="8">
        <v>26591</v>
      </c>
      <c r="U23" s="7">
        <v>1995</v>
      </c>
      <c r="V23" s="8">
        <v>2730</v>
      </c>
      <c r="W23" s="9">
        <v>2365</v>
      </c>
      <c r="X23" s="8">
        <v>25201</v>
      </c>
    </row>
    <row r="24" spans="2:24" ht="14.1" customHeight="1" x14ac:dyDescent="0.15">
      <c r="B24" s="7"/>
      <c r="C24" s="14">
        <v>9</v>
      </c>
      <c r="D24" s="30"/>
      <c r="E24" s="7">
        <v>4200</v>
      </c>
      <c r="F24" s="8">
        <v>5250</v>
      </c>
      <c r="G24" s="9">
        <v>4685</v>
      </c>
      <c r="H24" s="8">
        <v>43201</v>
      </c>
      <c r="I24" s="7">
        <v>4200</v>
      </c>
      <c r="J24" s="8">
        <v>5332</v>
      </c>
      <c r="K24" s="9">
        <v>4917</v>
      </c>
      <c r="L24" s="8">
        <v>11053</v>
      </c>
      <c r="M24" s="7">
        <v>1260</v>
      </c>
      <c r="N24" s="8">
        <v>2100</v>
      </c>
      <c r="O24" s="9">
        <v>1656</v>
      </c>
      <c r="P24" s="8">
        <v>93994</v>
      </c>
      <c r="Q24" s="7">
        <v>1890</v>
      </c>
      <c r="R24" s="8">
        <v>2520</v>
      </c>
      <c r="S24" s="9">
        <v>2176</v>
      </c>
      <c r="T24" s="8">
        <v>34098</v>
      </c>
      <c r="U24" s="7">
        <v>1890</v>
      </c>
      <c r="V24" s="8">
        <v>2730</v>
      </c>
      <c r="W24" s="9">
        <v>2318</v>
      </c>
      <c r="X24" s="8">
        <v>34450</v>
      </c>
    </row>
    <row r="25" spans="2:24" ht="14.1" customHeight="1" x14ac:dyDescent="0.15">
      <c r="B25" s="7"/>
      <c r="C25" s="14">
        <v>10</v>
      </c>
      <c r="D25" s="30"/>
      <c r="E25" s="8">
        <v>4095</v>
      </c>
      <c r="F25" s="8">
        <v>5092.5</v>
      </c>
      <c r="G25" s="8">
        <v>4635.7664875861656</v>
      </c>
      <c r="H25" s="8">
        <v>31017.7</v>
      </c>
      <c r="I25" s="8">
        <v>4410</v>
      </c>
      <c r="J25" s="8">
        <v>5434.9050000000007</v>
      </c>
      <c r="K25" s="8">
        <v>4795.9105098855362</v>
      </c>
      <c r="L25" s="8">
        <v>11136.7</v>
      </c>
      <c r="M25" s="8">
        <v>1260</v>
      </c>
      <c r="N25" s="8">
        <v>2310</v>
      </c>
      <c r="O25" s="8">
        <v>1627.5241285175844</v>
      </c>
      <c r="P25" s="8">
        <v>75232.5</v>
      </c>
      <c r="Q25" s="8">
        <v>1785</v>
      </c>
      <c r="R25" s="8">
        <v>2520.42</v>
      </c>
      <c r="S25" s="8">
        <v>2140.6691668564249</v>
      </c>
      <c r="T25" s="8">
        <v>31546.999999999996</v>
      </c>
      <c r="U25" s="8">
        <v>1890</v>
      </c>
      <c r="V25" s="8">
        <v>2730</v>
      </c>
      <c r="W25" s="8">
        <v>2344.4285778883109</v>
      </c>
      <c r="X25" s="8">
        <v>29183</v>
      </c>
    </row>
    <row r="26" spans="2:24" ht="14.1" customHeight="1" x14ac:dyDescent="0.15">
      <c r="B26" s="10"/>
      <c r="C26" s="6">
        <v>11</v>
      </c>
      <c r="D26" s="18"/>
      <c r="E26" s="11">
        <v>4200</v>
      </c>
      <c r="F26" s="12">
        <v>5460</v>
      </c>
      <c r="G26" s="18">
        <v>4727.2885476377251</v>
      </c>
      <c r="H26" s="11">
        <v>22484</v>
      </c>
      <c r="I26" s="11">
        <v>4410</v>
      </c>
      <c r="J26" s="11">
        <v>5701.1850000000004</v>
      </c>
      <c r="K26" s="11">
        <v>4780.7086768225508</v>
      </c>
      <c r="L26" s="11">
        <v>13187</v>
      </c>
      <c r="M26" s="11">
        <v>1155</v>
      </c>
      <c r="N26" s="11">
        <v>2100</v>
      </c>
      <c r="O26" s="11">
        <v>1496.1972351898582</v>
      </c>
      <c r="P26" s="11">
        <v>64677.599999999999</v>
      </c>
      <c r="Q26" s="11">
        <v>1785</v>
      </c>
      <c r="R26" s="11">
        <v>2625.105</v>
      </c>
      <c r="S26" s="11">
        <v>2227.3386825024877</v>
      </c>
      <c r="T26" s="11">
        <v>30589.4</v>
      </c>
      <c r="U26" s="11">
        <v>1890</v>
      </c>
      <c r="V26" s="11">
        <v>2730</v>
      </c>
      <c r="W26" s="11">
        <v>2349.5548882451312</v>
      </c>
      <c r="X26" s="18">
        <v>27257</v>
      </c>
    </row>
    <row r="27" spans="2:24" ht="14.1" customHeight="1" x14ac:dyDescent="0.15">
      <c r="B27" s="46" t="s">
        <v>78</v>
      </c>
      <c r="C27" s="57"/>
      <c r="D27" s="58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7"/>
      <c r="D28" s="5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79</v>
      </c>
      <c r="C29" s="57"/>
      <c r="D29" s="58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12">
        <v>40486</v>
      </c>
      <c r="C30" s="113"/>
      <c r="D30" s="114">
        <v>40491</v>
      </c>
      <c r="E30" s="7">
        <v>4200</v>
      </c>
      <c r="F30" s="8">
        <v>5145</v>
      </c>
      <c r="G30" s="9">
        <v>4598.7305610236217</v>
      </c>
      <c r="H30" s="8">
        <v>5657.9</v>
      </c>
      <c r="I30" s="7">
        <v>4410</v>
      </c>
      <c r="J30" s="8">
        <v>5250</v>
      </c>
      <c r="K30" s="9">
        <v>4724.9617428267793</v>
      </c>
      <c r="L30" s="8">
        <v>2859</v>
      </c>
      <c r="M30" s="7">
        <v>1260</v>
      </c>
      <c r="N30" s="8">
        <v>2100</v>
      </c>
      <c r="O30" s="9">
        <v>1606.00101324352</v>
      </c>
      <c r="P30" s="8">
        <v>12509.1</v>
      </c>
      <c r="Q30" s="7">
        <v>1785</v>
      </c>
      <c r="R30" s="8">
        <v>2520</v>
      </c>
      <c r="S30" s="9">
        <v>2140.0347437167261</v>
      </c>
      <c r="T30" s="8">
        <v>6261.6</v>
      </c>
      <c r="U30" s="7">
        <v>1890</v>
      </c>
      <c r="V30" s="8">
        <v>2730</v>
      </c>
      <c r="W30" s="9">
        <v>2293.1456941351148</v>
      </c>
      <c r="X30" s="8">
        <v>7546.2</v>
      </c>
    </row>
    <row r="31" spans="2:24" ht="14.1" customHeight="1" x14ac:dyDescent="0.15">
      <c r="B31" s="112" t="s">
        <v>80</v>
      </c>
      <c r="C31" s="113"/>
      <c r="D31" s="114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12">
        <v>40492</v>
      </c>
      <c r="C32" s="113"/>
      <c r="D32" s="114">
        <v>40498</v>
      </c>
      <c r="E32" s="76">
        <v>4200</v>
      </c>
      <c r="F32" s="77">
        <v>5351.64</v>
      </c>
      <c r="G32" s="77">
        <v>4707.8677434831307</v>
      </c>
      <c r="H32" s="66">
        <v>4207.7</v>
      </c>
      <c r="I32" s="77">
        <v>4410</v>
      </c>
      <c r="J32" s="77">
        <v>5250</v>
      </c>
      <c r="K32" s="77">
        <v>4749.8431771894102</v>
      </c>
      <c r="L32" s="66">
        <v>4542.8</v>
      </c>
      <c r="M32" s="77">
        <v>1155</v>
      </c>
      <c r="N32" s="77">
        <v>1785</v>
      </c>
      <c r="O32" s="77">
        <v>1501.4333111775784</v>
      </c>
      <c r="P32" s="66">
        <v>15465.4</v>
      </c>
      <c r="Q32" s="77">
        <v>1785</v>
      </c>
      <c r="R32" s="77">
        <v>2520</v>
      </c>
      <c r="S32" s="77">
        <v>2135.423657868082</v>
      </c>
      <c r="T32" s="66">
        <v>6415.5</v>
      </c>
      <c r="U32" s="77">
        <v>1890</v>
      </c>
      <c r="V32" s="77">
        <v>2730</v>
      </c>
      <c r="W32" s="77">
        <v>2302.6231594289561</v>
      </c>
      <c r="X32" s="66">
        <v>5496.8</v>
      </c>
    </row>
    <row r="33" spans="2:24" ht="14.1" customHeight="1" x14ac:dyDescent="0.15">
      <c r="B33" s="112" t="s">
        <v>81</v>
      </c>
      <c r="C33" s="113"/>
      <c r="D33" s="114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12">
        <v>40499</v>
      </c>
      <c r="C34" s="113"/>
      <c r="D34" s="114">
        <v>40504</v>
      </c>
      <c r="E34" s="65">
        <v>4200</v>
      </c>
      <c r="F34" s="66">
        <v>5250</v>
      </c>
      <c r="G34" s="64">
        <v>4723.011982705375</v>
      </c>
      <c r="H34" s="66">
        <v>4123</v>
      </c>
      <c r="I34" s="65">
        <v>4410</v>
      </c>
      <c r="J34" s="66">
        <v>5701.1850000000004</v>
      </c>
      <c r="K34" s="64">
        <v>4818.7046284224261</v>
      </c>
      <c r="L34" s="66">
        <v>3017.4</v>
      </c>
      <c r="M34" s="65">
        <v>1155</v>
      </c>
      <c r="N34" s="66">
        <v>1680</v>
      </c>
      <c r="O34" s="64">
        <v>1430.4067299759522</v>
      </c>
      <c r="P34" s="66">
        <v>12539</v>
      </c>
      <c r="Q34" s="65">
        <v>1890</v>
      </c>
      <c r="R34" s="66">
        <v>2625</v>
      </c>
      <c r="S34" s="64">
        <v>2248.1073039409152</v>
      </c>
      <c r="T34" s="66">
        <v>4878.1000000000004</v>
      </c>
      <c r="U34" s="65">
        <v>1995</v>
      </c>
      <c r="V34" s="66">
        <v>2730</v>
      </c>
      <c r="W34" s="64">
        <v>2348.5915937263953</v>
      </c>
      <c r="X34" s="66">
        <v>4536.6000000000004</v>
      </c>
    </row>
    <row r="35" spans="2:24" ht="14.1" customHeight="1" x14ac:dyDescent="0.15">
      <c r="B35" s="112" t="s">
        <v>82</v>
      </c>
      <c r="C35" s="113"/>
      <c r="D35" s="114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12">
        <v>40506</v>
      </c>
      <c r="C36" s="113"/>
      <c r="D36" s="114">
        <v>40512</v>
      </c>
      <c r="E36" s="65">
        <v>4410</v>
      </c>
      <c r="F36" s="66">
        <v>5460</v>
      </c>
      <c r="G36" s="66">
        <v>4817.0170332460857</v>
      </c>
      <c r="H36" s="81">
        <v>8495.4</v>
      </c>
      <c r="I36" s="65">
        <v>4515</v>
      </c>
      <c r="J36" s="66">
        <v>5434.8</v>
      </c>
      <c r="K36" s="66">
        <v>5005.2273504273517</v>
      </c>
      <c r="L36" s="81">
        <v>2767.8</v>
      </c>
      <c r="M36" s="65">
        <v>1155</v>
      </c>
      <c r="N36" s="66">
        <v>1680</v>
      </c>
      <c r="O36" s="66">
        <v>1444.4868344787601</v>
      </c>
      <c r="P36" s="81">
        <v>24164.1</v>
      </c>
      <c r="Q36" s="65">
        <v>1890</v>
      </c>
      <c r="R36" s="66">
        <v>2625.105</v>
      </c>
      <c r="S36" s="66">
        <v>2283.8018416568348</v>
      </c>
      <c r="T36" s="81">
        <v>13034.2</v>
      </c>
      <c r="U36" s="65">
        <v>2100</v>
      </c>
      <c r="V36" s="66">
        <v>2730</v>
      </c>
      <c r="W36" s="66">
        <v>2417.2876441551657</v>
      </c>
      <c r="X36" s="81">
        <v>9677.4</v>
      </c>
    </row>
    <row r="37" spans="2:24" s="9" customFormat="1" ht="14.1" customHeight="1" x14ac:dyDescent="0.15">
      <c r="B37" s="112" t="s">
        <v>83</v>
      </c>
      <c r="C37" s="113"/>
      <c r="D37" s="114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5"/>
      <c r="C38" s="116"/>
      <c r="D38" s="117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</sheetData>
  <phoneticPr fontId="3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38"/>
  <sheetViews>
    <sheetView zoomScale="75" workbookViewId="0">
      <selection activeCell="H26" sqref="H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4" x14ac:dyDescent="0.15">
      <c r="B3" s="19" t="s">
        <v>45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6" t="s">
        <v>0</v>
      </c>
      <c r="D6" s="87"/>
      <c r="E6" s="95" t="s">
        <v>110</v>
      </c>
      <c r="F6" s="96"/>
      <c r="G6" s="96"/>
      <c r="H6" s="97"/>
      <c r="I6" s="92" t="s">
        <v>15</v>
      </c>
      <c r="J6" s="93"/>
      <c r="K6" s="93"/>
      <c r="L6" s="94"/>
      <c r="M6" s="92" t="s">
        <v>111</v>
      </c>
      <c r="N6" s="93"/>
      <c r="O6" s="93"/>
      <c r="P6" s="94"/>
      <c r="Q6" s="92" t="s">
        <v>112</v>
      </c>
      <c r="R6" s="93"/>
      <c r="S6" s="93"/>
      <c r="T6" s="94"/>
      <c r="U6" s="60" t="s">
        <v>16</v>
      </c>
      <c r="V6" s="61"/>
      <c r="W6" s="61"/>
      <c r="X6" s="62"/>
    </row>
    <row r="7" spans="2:24" x14ac:dyDescent="0.15">
      <c r="B7" s="44" t="s">
        <v>4</v>
      </c>
      <c r="C7" s="45"/>
      <c r="D7" s="88"/>
      <c r="E7" s="1" t="s">
        <v>14</v>
      </c>
      <c r="F7" s="2" t="s">
        <v>6</v>
      </c>
      <c r="G7" s="2" t="s">
        <v>7</v>
      </c>
      <c r="H7" s="98" t="s">
        <v>8</v>
      </c>
      <c r="I7" s="1" t="s">
        <v>5</v>
      </c>
      <c r="J7" s="2" t="s">
        <v>6</v>
      </c>
      <c r="K7" s="2" t="s">
        <v>7</v>
      </c>
      <c r="L7" s="98" t="s">
        <v>8</v>
      </c>
      <c r="M7" s="1" t="s">
        <v>5</v>
      </c>
      <c r="N7" s="2" t="s">
        <v>6</v>
      </c>
      <c r="O7" s="2" t="s">
        <v>7</v>
      </c>
      <c r="P7" s="98" t="s">
        <v>8</v>
      </c>
      <c r="Q7" s="1" t="s">
        <v>5</v>
      </c>
      <c r="R7" s="2" t="s">
        <v>6</v>
      </c>
      <c r="S7" s="2" t="s">
        <v>7</v>
      </c>
      <c r="T7" s="98" t="s">
        <v>8</v>
      </c>
      <c r="U7" s="1" t="s">
        <v>5</v>
      </c>
      <c r="V7" s="2" t="s">
        <v>6</v>
      </c>
      <c r="W7" s="2" t="s">
        <v>7</v>
      </c>
      <c r="X7" s="98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99"/>
      <c r="I8" s="4"/>
      <c r="J8" s="5"/>
      <c r="K8" s="5" t="s">
        <v>9</v>
      </c>
      <c r="L8" s="99"/>
      <c r="M8" s="4"/>
      <c r="N8" s="5"/>
      <c r="O8" s="5" t="s">
        <v>9</v>
      </c>
      <c r="P8" s="99"/>
      <c r="Q8" s="4"/>
      <c r="R8" s="5"/>
      <c r="S8" s="5" t="s">
        <v>9</v>
      </c>
      <c r="T8" s="99"/>
      <c r="U8" s="4"/>
      <c r="V8" s="5"/>
      <c r="W8" s="5" t="s">
        <v>9</v>
      </c>
      <c r="X8" s="99"/>
    </row>
    <row r="9" spans="2:24" ht="14.1" customHeight="1" x14ac:dyDescent="0.15">
      <c r="B9" s="15" t="s">
        <v>72</v>
      </c>
      <c r="C9" s="3">
        <v>17</v>
      </c>
      <c r="D9" s="17" t="s">
        <v>105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 t="s">
        <v>176</v>
      </c>
      <c r="C14" s="14">
        <v>11</v>
      </c>
      <c r="D14" s="30"/>
      <c r="E14" s="7">
        <v>1890</v>
      </c>
      <c r="F14" s="8">
        <v>2625</v>
      </c>
      <c r="G14" s="8">
        <v>2356</v>
      </c>
      <c r="H14" s="30">
        <v>30963</v>
      </c>
      <c r="I14" s="7">
        <v>1470</v>
      </c>
      <c r="J14" s="8">
        <v>2415</v>
      </c>
      <c r="K14" s="8">
        <v>1986</v>
      </c>
      <c r="L14" s="30">
        <v>32009</v>
      </c>
      <c r="M14" s="7">
        <v>945</v>
      </c>
      <c r="N14" s="8">
        <v>1575</v>
      </c>
      <c r="O14" s="8">
        <v>1170</v>
      </c>
      <c r="P14" s="30">
        <v>50422</v>
      </c>
      <c r="Q14" s="7">
        <v>1890</v>
      </c>
      <c r="R14" s="8">
        <v>2468</v>
      </c>
      <c r="S14" s="8">
        <v>2162</v>
      </c>
      <c r="T14" s="30">
        <v>85091</v>
      </c>
      <c r="U14" s="7">
        <v>2100</v>
      </c>
      <c r="V14" s="8">
        <v>2730</v>
      </c>
      <c r="W14" s="8">
        <v>2461</v>
      </c>
      <c r="X14" s="30">
        <v>304603</v>
      </c>
    </row>
    <row r="15" spans="2:24" ht="14.1" customHeight="1" x14ac:dyDescent="0.15">
      <c r="B15" s="7"/>
      <c r="C15" s="14">
        <v>12</v>
      </c>
      <c r="D15" s="30"/>
      <c r="E15" s="7">
        <v>1890</v>
      </c>
      <c r="F15" s="8">
        <v>2625</v>
      </c>
      <c r="G15" s="8">
        <v>2386</v>
      </c>
      <c r="H15" s="30">
        <v>39228</v>
      </c>
      <c r="I15" s="7">
        <v>1575</v>
      </c>
      <c r="J15" s="8">
        <v>2415</v>
      </c>
      <c r="K15" s="8">
        <v>2098</v>
      </c>
      <c r="L15" s="30">
        <v>30958</v>
      </c>
      <c r="M15" s="7">
        <v>1050</v>
      </c>
      <c r="N15" s="8">
        <v>1470</v>
      </c>
      <c r="O15" s="8">
        <v>1185</v>
      </c>
      <c r="P15" s="30">
        <v>26723</v>
      </c>
      <c r="Q15" s="7">
        <v>1785</v>
      </c>
      <c r="R15" s="8">
        <v>2525</v>
      </c>
      <c r="S15" s="8">
        <v>2219</v>
      </c>
      <c r="T15" s="30">
        <v>93259</v>
      </c>
      <c r="U15" s="7">
        <v>2205</v>
      </c>
      <c r="V15" s="8">
        <v>2940</v>
      </c>
      <c r="W15" s="8">
        <v>2613</v>
      </c>
      <c r="X15" s="30">
        <v>396071</v>
      </c>
    </row>
    <row r="16" spans="2:24" ht="14.1" customHeight="1" x14ac:dyDescent="0.15">
      <c r="B16" s="7" t="s">
        <v>101</v>
      </c>
      <c r="C16" s="14">
        <v>1</v>
      </c>
      <c r="D16" s="30" t="s">
        <v>54</v>
      </c>
      <c r="E16" s="7">
        <v>1890</v>
      </c>
      <c r="F16" s="8">
        <v>2730</v>
      </c>
      <c r="G16" s="8">
        <v>2310</v>
      </c>
      <c r="H16" s="30">
        <v>26380</v>
      </c>
      <c r="I16" s="7">
        <v>1575</v>
      </c>
      <c r="J16" s="8">
        <v>2415</v>
      </c>
      <c r="K16" s="8">
        <v>1978</v>
      </c>
      <c r="L16" s="30">
        <v>31483</v>
      </c>
      <c r="M16" s="7">
        <v>945</v>
      </c>
      <c r="N16" s="8">
        <v>1449</v>
      </c>
      <c r="O16" s="8">
        <v>1131</v>
      </c>
      <c r="P16" s="30">
        <v>27013</v>
      </c>
      <c r="Q16" s="7">
        <v>1849</v>
      </c>
      <c r="R16" s="8">
        <v>2520</v>
      </c>
      <c r="S16" s="8">
        <v>2097</v>
      </c>
      <c r="T16" s="30">
        <v>84049</v>
      </c>
      <c r="U16" s="7">
        <v>2111</v>
      </c>
      <c r="V16" s="8">
        <v>2762</v>
      </c>
      <c r="W16" s="8">
        <v>2501</v>
      </c>
      <c r="X16" s="30">
        <v>304471</v>
      </c>
    </row>
    <row r="17" spans="2:24" ht="14.1" customHeight="1" x14ac:dyDescent="0.15">
      <c r="B17" s="7"/>
      <c r="C17" s="14">
        <v>2</v>
      </c>
      <c r="D17" s="30"/>
      <c r="E17" s="7">
        <v>1890</v>
      </c>
      <c r="F17" s="8">
        <v>2625</v>
      </c>
      <c r="G17" s="8">
        <v>2295</v>
      </c>
      <c r="H17" s="30">
        <v>24278</v>
      </c>
      <c r="I17" s="7">
        <v>1470</v>
      </c>
      <c r="J17" s="8">
        <v>2520</v>
      </c>
      <c r="K17" s="8">
        <v>1948</v>
      </c>
      <c r="L17" s="30">
        <v>24090</v>
      </c>
      <c r="M17" s="7">
        <v>840</v>
      </c>
      <c r="N17" s="8">
        <v>1470</v>
      </c>
      <c r="O17" s="8">
        <v>1107</v>
      </c>
      <c r="P17" s="30">
        <v>36703</v>
      </c>
      <c r="Q17" s="7">
        <v>1743</v>
      </c>
      <c r="R17" s="8">
        <v>2523</v>
      </c>
      <c r="S17" s="8">
        <v>2117</v>
      </c>
      <c r="T17" s="30">
        <v>71779</v>
      </c>
      <c r="U17" s="7">
        <v>2112</v>
      </c>
      <c r="V17" s="8">
        <v>2573</v>
      </c>
      <c r="W17" s="8">
        <v>2365</v>
      </c>
      <c r="X17" s="30">
        <v>199407</v>
      </c>
    </row>
    <row r="18" spans="2:24" ht="14.1" customHeight="1" x14ac:dyDescent="0.15">
      <c r="B18" s="7"/>
      <c r="C18" s="14">
        <v>3</v>
      </c>
      <c r="D18" s="30"/>
      <c r="E18" s="7">
        <v>1890</v>
      </c>
      <c r="F18" s="8">
        <v>2730</v>
      </c>
      <c r="G18" s="8">
        <v>2324</v>
      </c>
      <c r="H18" s="30">
        <v>30221</v>
      </c>
      <c r="I18" s="7">
        <v>1470</v>
      </c>
      <c r="J18" s="8">
        <v>2415</v>
      </c>
      <c r="K18" s="8">
        <v>1939</v>
      </c>
      <c r="L18" s="30">
        <v>26117</v>
      </c>
      <c r="M18" s="7">
        <v>945</v>
      </c>
      <c r="N18" s="8">
        <v>1470</v>
      </c>
      <c r="O18" s="8">
        <v>1139</v>
      </c>
      <c r="P18" s="30">
        <v>39053</v>
      </c>
      <c r="Q18" s="7">
        <v>1890</v>
      </c>
      <c r="R18" s="8">
        <v>2520</v>
      </c>
      <c r="S18" s="8">
        <v>2146</v>
      </c>
      <c r="T18" s="30">
        <v>55521</v>
      </c>
      <c r="U18" s="7">
        <v>2100</v>
      </c>
      <c r="V18" s="8">
        <v>2730</v>
      </c>
      <c r="W18" s="8">
        <v>2444</v>
      </c>
      <c r="X18" s="30">
        <v>251541</v>
      </c>
    </row>
    <row r="19" spans="2:24" ht="14.1" customHeight="1" x14ac:dyDescent="0.15">
      <c r="B19" s="7"/>
      <c r="C19" s="14">
        <v>4</v>
      </c>
      <c r="D19" s="30"/>
      <c r="E19" s="7">
        <v>1995</v>
      </c>
      <c r="F19" s="8">
        <v>2730</v>
      </c>
      <c r="G19" s="8">
        <v>2366</v>
      </c>
      <c r="H19" s="30">
        <v>21837</v>
      </c>
      <c r="I19" s="7">
        <v>1575</v>
      </c>
      <c r="J19" s="8">
        <v>2310</v>
      </c>
      <c r="K19" s="8">
        <v>1902</v>
      </c>
      <c r="L19" s="30">
        <v>17526</v>
      </c>
      <c r="M19" s="7">
        <v>945</v>
      </c>
      <c r="N19" s="8">
        <v>1470</v>
      </c>
      <c r="O19" s="8">
        <v>1131</v>
      </c>
      <c r="P19" s="30">
        <v>21862</v>
      </c>
      <c r="Q19" s="7">
        <v>1890</v>
      </c>
      <c r="R19" s="8">
        <v>2415</v>
      </c>
      <c r="S19" s="8">
        <v>2147</v>
      </c>
      <c r="T19" s="30">
        <v>43075</v>
      </c>
      <c r="U19" s="7">
        <v>2264</v>
      </c>
      <c r="V19" s="8">
        <v>2835</v>
      </c>
      <c r="W19" s="8">
        <v>2527</v>
      </c>
      <c r="X19" s="30">
        <v>159276</v>
      </c>
    </row>
    <row r="20" spans="2:24" ht="14.1" customHeight="1" x14ac:dyDescent="0.15">
      <c r="B20" s="7"/>
      <c r="C20" s="14">
        <v>5</v>
      </c>
      <c r="D20" s="30"/>
      <c r="E20" s="7">
        <v>1890</v>
      </c>
      <c r="F20" s="8">
        <v>2730</v>
      </c>
      <c r="G20" s="8">
        <v>2388</v>
      </c>
      <c r="H20" s="30">
        <v>31399</v>
      </c>
      <c r="I20" s="7">
        <v>1470</v>
      </c>
      <c r="J20" s="8">
        <v>2310</v>
      </c>
      <c r="K20" s="8">
        <v>1934</v>
      </c>
      <c r="L20" s="30">
        <v>29356</v>
      </c>
      <c r="M20" s="7">
        <v>945</v>
      </c>
      <c r="N20" s="8">
        <v>1466</v>
      </c>
      <c r="O20" s="8">
        <v>1141</v>
      </c>
      <c r="P20" s="30">
        <v>30675</v>
      </c>
      <c r="Q20" s="7">
        <v>1890</v>
      </c>
      <c r="R20" s="8">
        <v>2415</v>
      </c>
      <c r="S20" s="8">
        <v>2175</v>
      </c>
      <c r="T20" s="30">
        <v>63171</v>
      </c>
      <c r="U20" s="7">
        <v>2205</v>
      </c>
      <c r="V20" s="8">
        <v>2835</v>
      </c>
      <c r="W20" s="8">
        <v>2507</v>
      </c>
      <c r="X20" s="30">
        <v>232686</v>
      </c>
    </row>
    <row r="21" spans="2:24" ht="14.1" customHeight="1" x14ac:dyDescent="0.15">
      <c r="B21" s="7"/>
      <c r="C21" s="14">
        <v>6</v>
      </c>
      <c r="D21" s="30"/>
      <c r="E21" s="7">
        <v>2100</v>
      </c>
      <c r="F21" s="8">
        <v>2625</v>
      </c>
      <c r="G21" s="8">
        <v>2344</v>
      </c>
      <c r="H21" s="30">
        <v>28275</v>
      </c>
      <c r="I21" s="7">
        <v>1575</v>
      </c>
      <c r="J21" s="8">
        <v>2310</v>
      </c>
      <c r="K21" s="8">
        <v>1886</v>
      </c>
      <c r="L21" s="30">
        <v>23087</v>
      </c>
      <c r="M21" s="7">
        <v>840</v>
      </c>
      <c r="N21" s="8">
        <v>1418</v>
      </c>
      <c r="O21" s="8">
        <v>1126</v>
      </c>
      <c r="P21" s="30">
        <v>45934</v>
      </c>
      <c r="Q21" s="7">
        <v>1785</v>
      </c>
      <c r="R21" s="8">
        <v>2310</v>
      </c>
      <c r="S21" s="8">
        <v>2117</v>
      </c>
      <c r="T21" s="30">
        <v>42534</v>
      </c>
      <c r="U21" s="7">
        <v>1958</v>
      </c>
      <c r="V21" s="8">
        <v>2835</v>
      </c>
      <c r="W21" s="8">
        <v>2411</v>
      </c>
      <c r="X21" s="30">
        <v>253821</v>
      </c>
    </row>
    <row r="22" spans="2:24" ht="14.1" customHeight="1" x14ac:dyDescent="0.15">
      <c r="B22" s="7"/>
      <c r="C22" s="14">
        <v>7</v>
      </c>
      <c r="D22" s="30"/>
      <c r="E22" s="7">
        <v>2100</v>
      </c>
      <c r="F22" s="8">
        <v>2835</v>
      </c>
      <c r="G22" s="8">
        <v>2355</v>
      </c>
      <c r="H22" s="30">
        <v>24600</v>
      </c>
      <c r="I22" s="7">
        <v>1575</v>
      </c>
      <c r="J22" s="8">
        <v>2415</v>
      </c>
      <c r="K22" s="8">
        <v>1925</v>
      </c>
      <c r="L22" s="30">
        <v>15831</v>
      </c>
      <c r="M22" s="7">
        <v>945</v>
      </c>
      <c r="N22" s="8">
        <v>1365</v>
      </c>
      <c r="O22" s="8">
        <v>1144</v>
      </c>
      <c r="P22" s="30">
        <v>21572</v>
      </c>
      <c r="Q22" s="7">
        <v>1890</v>
      </c>
      <c r="R22" s="8">
        <v>2520</v>
      </c>
      <c r="S22" s="8">
        <v>2135</v>
      </c>
      <c r="T22" s="30">
        <v>38287</v>
      </c>
      <c r="U22" s="7">
        <v>2016</v>
      </c>
      <c r="V22" s="8">
        <v>2783</v>
      </c>
      <c r="W22" s="8">
        <v>2423</v>
      </c>
      <c r="X22" s="30">
        <v>163789</v>
      </c>
    </row>
    <row r="23" spans="2:24" ht="14.1" customHeight="1" x14ac:dyDescent="0.15">
      <c r="B23" s="7"/>
      <c r="C23" s="14">
        <v>8</v>
      </c>
      <c r="D23" s="30"/>
      <c r="E23" s="7">
        <v>2100</v>
      </c>
      <c r="F23" s="8">
        <v>2835</v>
      </c>
      <c r="G23" s="8">
        <v>2429</v>
      </c>
      <c r="H23" s="30">
        <v>25001</v>
      </c>
      <c r="I23" s="7">
        <v>1470</v>
      </c>
      <c r="J23" s="8">
        <v>2415</v>
      </c>
      <c r="K23" s="8">
        <v>1908</v>
      </c>
      <c r="L23" s="30">
        <v>17601</v>
      </c>
      <c r="M23" s="7">
        <v>956</v>
      </c>
      <c r="N23" s="8">
        <v>1365</v>
      </c>
      <c r="O23" s="8">
        <v>1150</v>
      </c>
      <c r="P23" s="30">
        <v>20159</v>
      </c>
      <c r="Q23" s="7">
        <v>1890</v>
      </c>
      <c r="R23" s="8">
        <v>2409</v>
      </c>
      <c r="S23" s="8">
        <v>2163</v>
      </c>
      <c r="T23" s="30">
        <v>63812</v>
      </c>
      <c r="U23" s="7">
        <v>2000</v>
      </c>
      <c r="V23" s="8">
        <v>2678</v>
      </c>
      <c r="W23" s="8">
        <v>2349</v>
      </c>
      <c r="X23" s="30">
        <v>184080</v>
      </c>
    </row>
    <row r="24" spans="2:24" ht="14.1" customHeight="1" x14ac:dyDescent="0.15">
      <c r="B24" s="7"/>
      <c r="C24" s="14">
        <v>9</v>
      </c>
      <c r="D24" s="30"/>
      <c r="E24" s="7">
        <v>1995</v>
      </c>
      <c r="F24" s="8">
        <v>2730</v>
      </c>
      <c r="G24" s="8">
        <v>2414</v>
      </c>
      <c r="H24" s="30">
        <v>37440</v>
      </c>
      <c r="I24" s="7">
        <v>1680</v>
      </c>
      <c r="J24" s="8">
        <v>2415</v>
      </c>
      <c r="K24" s="8">
        <v>2015</v>
      </c>
      <c r="L24" s="30">
        <v>29621</v>
      </c>
      <c r="M24" s="7">
        <v>945</v>
      </c>
      <c r="N24" s="8">
        <v>1365</v>
      </c>
      <c r="O24" s="8">
        <v>1159</v>
      </c>
      <c r="P24" s="30">
        <v>41135</v>
      </c>
      <c r="Q24" s="7">
        <v>1785</v>
      </c>
      <c r="R24" s="8">
        <v>2520</v>
      </c>
      <c r="S24" s="8">
        <v>2196</v>
      </c>
      <c r="T24" s="30">
        <v>83800</v>
      </c>
      <c r="U24" s="7">
        <v>2117</v>
      </c>
      <c r="V24" s="8">
        <v>2783</v>
      </c>
      <c r="W24" s="8">
        <v>2408</v>
      </c>
      <c r="X24" s="30">
        <v>245641</v>
      </c>
    </row>
    <row r="25" spans="2:24" ht="14.1" customHeight="1" x14ac:dyDescent="0.15">
      <c r="B25" s="7"/>
      <c r="C25" s="14">
        <v>10</v>
      </c>
      <c r="D25" s="30"/>
      <c r="E25" s="8">
        <v>2100</v>
      </c>
      <c r="F25" s="8">
        <v>2835</v>
      </c>
      <c r="G25" s="8">
        <v>2412.2645326504485</v>
      </c>
      <c r="H25" s="8">
        <v>26621.200000000001</v>
      </c>
      <c r="I25" s="8">
        <v>1680</v>
      </c>
      <c r="J25" s="8">
        <v>2415</v>
      </c>
      <c r="K25" s="8">
        <v>1981.2593072258194</v>
      </c>
      <c r="L25" s="8">
        <v>24465.8</v>
      </c>
      <c r="M25" s="8">
        <v>945</v>
      </c>
      <c r="N25" s="8">
        <v>1365</v>
      </c>
      <c r="O25" s="8">
        <v>1153.7645259270589</v>
      </c>
      <c r="P25" s="8">
        <v>34062.9</v>
      </c>
      <c r="Q25" s="8">
        <v>1785</v>
      </c>
      <c r="R25" s="8">
        <v>2520</v>
      </c>
      <c r="S25" s="8">
        <v>2176.8782546957937</v>
      </c>
      <c r="T25" s="8">
        <v>41438.1</v>
      </c>
      <c r="U25" s="8">
        <v>2111.7600000000002</v>
      </c>
      <c r="V25" s="8">
        <v>2782.5</v>
      </c>
      <c r="W25" s="8">
        <v>2423.829184323939</v>
      </c>
      <c r="X25" s="8">
        <v>202916.4</v>
      </c>
    </row>
    <row r="26" spans="2:24" ht="14.1" customHeight="1" x14ac:dyDescent="0.15">
      <c r="B26" s="10"/>
      <c r="C26" s="6">
        <v>11</v>
      </c>
      <c r="D26" s="18"/>
      <c r="E26" s="11">
        <v>1995</v>
      </c>
      <c r="F26" s="11">
        <v>2835</v>
      </c>
      <c r="G26" s="11">
        <v>2415.60222620576</v>
      </c>
      <c r="H26" s="11">
        <v>24965.1</v>
      </c>
      <c r="I26" s="11">
        <v>1680</v>
      </c>
      <c r="J26" s="11">
        <v>2520</v>
      </c>
      <c r="K26" s="11">
        <v>2087.7236328774738</v>
      </c>
      <c r="L26" s="11">
        <v>23203.200000000001</v>
      </c>
      <c r="M26" s="11">
        <v>945</v>
      </c>
      <c r="N26" s="11">
        <v>1417.5</v>
      </c>
      <c r="O26" s="11">
        <v>1181.2640189144081</v>
      </c>
      <c r="P26" s="11">
        <v>29955.899999999998</v>
      </c>
      <c r="Q26" s="11">
        <v>1890</v>
      </c>
      <c r="R26" s="11">
        <v>2677.92</v>
      </c>
      <c r="S26" s="11">
        <v>2257.6982052339122</v>
      </c>
      <c r="T26" s="11">
        <v>65220.299999999996</v>
      </c>
      <c r="U26" s="11">
        <v>2197.65</v>
      </c>
      <c r="V26" s="11">
        <v>2821.35</v>
      </c>
      <c r="W26" s="11">
        <v>2455.0650300847283</v>
      </c>
      <c r="X26" s="18">
        <v>197831.5</v>
      </c>
    </row>
    <row r="27" spans="2:24" ht="14.1" customHeight="1" x14ac:dyDescent="0.15">
      <c r="B27" s="46"/>
      <c r="C27" s="57"/>
      <c r="D27" s="58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7"/>
      <c r="D28" s="58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4" t="s">
        <v>79</v>
      </c>
      <c r="C29" s="57"/>
      <c r="D29" s="58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12">
        <v>40486</v>
      </c>
      <c r="C30" s="113"/>
      <c r="D30" s="114">
        <v>40491</v>
      </c>
      <c r="E30" s="7">
        <v>1995</v>
      </c>
      <c r="F30" s="8">
        <v>2730</v>
      </c>
      <c r="G30" s="8">
        <v>2365.4342830375849</v>
      </c>
      <c r="H30" s="30">
        <v>5915.4</v>
      </c>
      <c r="I30" s="7">
        <v>1680</v>
      </c>
      <c r="J30" s="8">
        <v>2415</v>
      </c>
      <c r="K30" s="8">
        <v>2025.2951315536777</v>
      </c>
      <c r="L30" s="7">
        <v>5261.8</v>
      </c>
      <c r="M30" s="7">
        <v>1050</v>
      </c>
      <c r="N30" s="8">
        <v>1365</v>
      </c>
      <c r="O30" s="8">
        <v>1174.3452864018122</v>
      </c>
      <c r="P30" s="8">
        <v>8763</v>
      </c>
      <c r="Q30" s="7">
        <v>1890</v>
      </c>
      <c r="R30" s="8">
        <v>2509.5</v>
      </c>
      <c r="S30" s="8">
        <v>2179.0422716049384</v>
      </c>
      <c r="T30" s="8">
        <v>14845.3</v>
      </c>
      <c r="U30" s="7">
        <v>2205</v>
      </c>
      <c r="V30" s="8">
        <v>2730</v>
      </c>
      <c r="W30" s="8">
        <v>2410.6469370391374</v>
      </c>
      <c r="X30" s="30">
        <v>36282.800000000003</v>
      </c>
    </row>
    <row r="31" spans="2:24" ht="14.1" customHeight="1" x14ac:dyDescent="0.15">
      <c r="B31" s="112" t="s">
        <v>80</v>
      </c>
      <c r="C31" s="113"/>
      <c r="D31" s="114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12">
        <v>40492</v>
      </c>
      <c r="C32" s="113"/>
      <c r="D32" s="114">
        <v>40498</v>
      </c>
      <c r="E32" s="76">
        <v>2100</v>
      </c>
      <c r="F32" s="77">
        <v>2730</v>
      </c>
      <c r="G32" s="77">
        <v>2402.6242926331893</v>
      </c>
      <c r="H32" s="66">
        <v>5053.2</v>
      </c>
      <c r="I32" s="77">
        <v>1680</v>
      </c>
      <c r="J32" s="77">
        <v>2520</v>
      </c>
      <c r="K32" s="77">
        <v>2066.2937478815525</v>
      </c>
      <c r="L32" s="66">
        <v>4408.3999999999996</v>
      </c>
      <c r="M32" s="77">
        <v>1050</v>
      </c>
      <c r="N32" s="77">
        <v>1417.5</v>
      </c>
      <c r="O32" s="77">
        <v>1201.175455443371</v>
      </c>
      <c r="P32" s="66">
        <v>6322.3</v>
      </c>
      <c r="Q32" s="77">
        <v>1890</v>
      </c>
      <c r="R32" s="77">
        <v>2625</v>
      </c>
      <c r="S32" s="77">
        <v>2257.4544173648133</v>
      </c>
      <c r="T32" s="66">
        <v>17103.8</v>
      </c>
      <c r="U32" s="77">
        <v>2197.65</v>
      </c>
      <c r="V32" s="77">
        <v>2730</v>
      </c>
      <c r="W32" s="77">
        <v>2451.8020636161637</v>
      </c>
      <c r="X32" s="66">
        <v>50382.3</v>
      </c>
    </row>
    <row r="33" spans="2:24" ht="14.1" customHeight="1" x14ac:dyDescent="0.15">
      <c r="B33" s="112" t="s">
        <v>81</v>
      </c>
      <c r="C33" s="113"/>
      <c r="D33" s="114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12">
        <v>40499</v>
      </c>
      <c r="C34" s="113"/>
      <c r="D34" s="114">
        <v>40504</v>
      </c>
      <c r="E34" s="65">
        <v>2100</v>
      </c>
      <c r="F34" s="66">
        <v>2782.5</v>
      </c>
      <c r="G34" s="66">
        <v>2412.4996388519276</v>
      </c>
      <c r="H34" s="81">
        <v>4368.3</v>
      </c>
      <c r="I34" s="65">
        <v>1785</v>
      </c>
      <c r="J34" s="66">
        <v>2509.5</v>
      </c>
      <c r="K34" s="66">
        <v>2107.8008236673249</v>
      </c>
      <c r="L34" s="81">
        <v>4647.8</v>
      </c>
      <c r="M34" s="65">
        <v>945</v>
      </c>
      <c r="N34" s="66">
        <v>1365</v>
      </c>
      <c r="O34" s="66">
        <v>1176.0959117745342</v>
      </c>
      <c r="P34" s="81">
        <v>4340.3999999999996</v>
      </c>
      <c r="Q34" s="65">
        <v>1890</v>
      </c>
      <c r="R34" s="66">
        <v>2572.5</v>
      </c>
      <c r="S34" s="66">
        <v>2233.1598719676549</v>
      </c>
      <c r="T34" s="81">
        <v>17115.3</v>
      </c>
      <c r="U34" s="65">
        <v>2233.98</v>
      </c>
      <c r="V34" s="66">
        <v>2730</v>
      </c>
      <c r="W34" s="66">
        <v>2466.6033675508365</v>
      </c>
      <c r="X34" s="81">
        <v>47870.9</v>
      </c>
    </row>
    <row r="35" spans="2:24" ht="14.1" customHeight="1" x14ac:dyDescent="0.15">
      <c r="B35" s="112" t="s">
        <v>82</v>
      </c>
      <c r="C35" s="113"/>
      <c r="D35" s="114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12">
        <v>40506</v>
      </c>
      <c r="C36" s="113"/>
      <c r="D36" s="114">
        <v>40512</v>
      </c>
      <c r="E36" s="65">
        <v>2100</v>
      </c>
      <c r="F36" s="66">
        <v>2835</v>
      </c>
      <c r="G36" s="66">
        <v>2467.4114722202198</v>
      </c>
      <c r="H36" s="81">
        <v>9628.2000000000007</v>
      </c>
      <c r="I36" s="65">
        <v>1680</v>
      </c>
      <c r="J36" s="66">
        <v>2520</v>
      </c>
      <c r="K36" s="66">
        <v>2116.5460935016895</v>
      </c>
      <c r="L36" s="81">
        <v>8885.2000000000007</v>
      </c>
      <c r="M36" s="65">
        <v>945</v>
      </c>
      <c r="N36" s="66">
        <v>1365</v>
      </c>
      <c r="O36" s="66">
        <v>1182.3330994562359</v>
      </c>
      <c r="P36" s="81">
        <v>10530.2</v>
      </c>
      <c r="Q36" s="65">
        <v>1995</v>
      </c>
      <c r="R36" s="66">
        <v>2677.92</v>
      </c>
      <c r="S36" s="66">
        <v>2310.2944137707054</v>
      </c>
      <c r="T36" s="81">
        <v>16155.9</v>
      </c>
      <c r="U36" s="65">
        <v>2211.3000000000002</v>
      </c>
      <c r="V36" s="66">
        <v>2821.35</v>
      </c>
      <c r="W36" s="66">
        <v>2478.2725945156581</v>
      </c>
      <c r="X36" s="81">
        <v>63295.5</v>
      </c>
    </row>
    <row r="37" spans="2:24" s="9" customFormat="1" ht="14.1" customHeight="1" x14ac:dyDescent="0.15">
      <c r="B37" s="112" t="s">
        <v>83</v>
      </c>
      <c r="C37" s="113"/>
      <c r="D37" s="114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5"/>
      <c r="C38" s="116"/>
      <c r="D38" s="117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</sheetData>
  <phoneticPr fontId="3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U45"/>
  <sheetViews>
    <sheetView zoomScale="75" workbookViewId="0">
      <selection activeCell="T26" sqref="T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45</v>
      </c>
    </row>
    <row r="4" spans="2:20" ht="11.25" customHeight="1" x14ac:dyDescent="0.15">
      <c r="T4" s="20" t="s">
        <v>41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86" t="s">
        <v>0</v>
      </c>
      <c r="D6" s="87"/>
      <c r="E6" s="605" t="s">
        <v>160</v>
      </c>
      <c r="F6" s="606"/>
      <c r="G6" s="606"/>
      <c r="H6" s="607"/>
      <c r="I6" s="605" t="s">
        <v>161</v>
      </c>
      <c r="J6" s="606"/>
      <c r="K6" s="606"/>
      <c r="L6" s="607"/>
      <c r="M6" s="605" t="s">
        <v>21</v>
      </c>
      <c r="N6" s="606"/>
      <c r="O6" s="606"/>
      <c r="P6" s="607"/>
      <c r="Q6" s="605" t="s">
        <v>162</v>
      </c>
      <c r="R6" s="606"/>
      <c r="S6" s="606"/>
      <c r="T6" s="607"/>
    </row>
    <row r="7" spans="2:20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72</v>
      </c>
      <c r="C9" s="3">
        <v>17</v>
      </c>
      <c r="D9" s="17" t="s">
        <v>105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65">
        <v>2625</v>
      </c>
      <c r="N9" s="66">
        <v>3413</v>
      </c>
      <c r="O9" s="64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</v>
      </c>
      <c r="I12" s="7">
        <v>5250</v>
      </c>
      <c r="J12" s="8">
        <v>6668</v>
      </c>
      <c r="K12" s="9">
        <v>5877</v>
      </c>
      <c r="L12" s="8">
        <v>248592</v>
      </c>
      <c r="M12" s="7">
        <v>2835</v>
      </c>
      <c r="N12" s="8">
        <v>3780</v>
      </c>
      <c r="O12" s="9">
        <v>3265</v>
      </c>
      <c r="P12" s="8">
        <v>60371</v>
      </c>
      <c r="Q12" s="7">
        <v>1523</v>
      </c>
      <c r="R12" s="8">
        <v>1995</v>
      </c>
      <c r="S12" s="9">
        <v>1895</v>
      </c>
      <c r="T12" s="8">
        <v>121013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</v>
      </c>
      <c r="I13" s="10">
        <v>4620</v>
      </c>
      <c r="J13" s="11">
        <v>6615</v>
      </c>
      <c r="K13" s="12">
        <v>5205</v>
      </c>
      <c r="L13" s="11">
        <v>337602</v>
      </c>
      <c r="M13" s="67" t="s">
        <v>55</v>
      </c>
      <c r="N13" s="68" t="s">
        <v>55</v>
      </c>
      <c r="O13" s="70" t="s">
        <v>55</v>
      </c>
      <c r="P13" s="68" t="s">
        <v>55</v>
      </c>
      <c r="Q13" s="67" t="s">
        <v>55</v>
      </c>
      <c r="R13" s="68" t="s">
        <v>55</v>
      </c>
      <c r="S13" s="70" t="s">
        <v>55</v>
      </c>
      <c r="T13" s="68" t="s">
        <v>55</v>
      </c>
    </row>
    <row r="14" spans="2:20" ht="12.95" customHeight="1" x14ac:dyDescent="0.15">
      <c r="B14" s="7"/>
      <c r="C14" s="14">
        <v>11</v>
      </c>
      <c r="D14" s="30"/>
      <c r="E14" s="7">
        <v>3570</v>
      </c>
      <c r="F14" s="8">
        <v>3990</v>
      </c>
      <c r="G14" s="9">
        <v>3783</v>
      </c>
      <c r="H14" s="8">
        <v>17510</v>
      </c>
      <c r="I14" s="65">
        <v>5250</v>
      </c>
      <c r="J14" s="66">
        <v>5775</v>
      </c>
      <c r="K14" s="64">
        <v>5419</v>
      </c>
      <c r="L14" s="8">
        <v>30148</v>
      </c>
      <c r="M14" s="65" t="s">
        <v>55</v>
      </c>
      <c r="N14" s="66" t="s">
        <v>55</v>
      </c>
      <c r="O14" s="64" t="s">
        <v>55</v>
      </c>
      <c r="P14" s="66" t="s">
        <v>55</v>
      </c>
      <c r="Q14" s="65" t="s">
        <v>55</v>
      </c>
      <c r="R14" s="66" t="s">
        <v>55</v>
      </c>
      <c r="S14" s="64" t="s">
        <v>55</v>
      </c>
      <c r="T14" s="66" t="s">
        <v>55</v>
      </c>
    </row>
    <row r="15" spans="2:20" ht="12.95" customHeight="1" x14ac:dyDescent="0.15">
      <c r="B15" s="7"/>
      <c r="C15" s="14">
        <v>12</v>
      </c>
      <c r="D15" s="30"/>
      <c r="E15" s="7">
        <v>3885</v>
      </c>
      <c r="F15" s="8">
        <v>4725</v>
      </c>
      <c r="G15" s="9">
        <v>4203</v>
      </c>
      <c r="H15" s="8">
        <v>20845</v>
      </c>
      <c r="I15" s="7">
        <v>5985</v>
      </c>
      <c r="J15" s="8">
        <v>6615</v>
      </c>
      <c r="K15" s="9">
        <v>6316</v>
      </c>
      <c r="L15" s="8">
        <v>38015</v>
      </c>
      <c r="M15" s="65" t="s">
        <v>55</v>
      </c>
      <c r="N15" s="66" t="s">
        <v>55</v>
      </c>
      <c r="O15" s="64" t="s">
        <v>55</v>
      </c>
      <c r="P15" s="66" t="s">
        <v>55</v>
      </c>
      <c r="Q15" s="65" t="s">
        <v>55</v>
      </c>
      <c r="R15" s="66" t="s">
        <v>55</v>
      </c>
      <c r="S15" s="64" t="s">
        <v>55</v>
      </c>
      <c r="T15" s="66" t="s">
        <v>55</v>
      </c>
    </row>
    <row r="16" spans="2:20" ht="12.95" customHeight="1" x14ac:dyDescent="0.15">
      <c r="B16" s="7" t="s">
        <v>101</v>
      </c>
      <c r="C16" s="14">
        <v>1</v>
      </c>
      <c r="D16" s="30" t="s">
        <v>54</v>
      </c>
      <c r="E16" s="7">
        <v>3675</v>
      </c>
      <c r="F16" s="8">
        <v>4305</v>
      </c>
      <c r="G16" s="9">
        <v>3996</v>
      </c>
      <c r="H16" s="8">
        <v>16148</v>
      </c>
      <c r="I16" s="65">
        <v>4830</v>
      </c>
      <c r="J16" s="66">
        <v>5145</v>
      </c>
      <c r="K16" s="64">
        <v>4943</v>
      </c>
      <c r="L16" s="8">
        <v>33359</v>
      </c>
      <c r="M16" s="65" t="s">
        <v>55</v>
      </c>
      <c r="N16" s="66" t="s">
        <v>55</v>
      </c>
      <c r="O16" s="66" t="s">
        <v>55</v>
      </c>
      <c r="P16" s="64" t="s">
        <v>55</v>
      </c>
      <c r="Q16" s="65" t="s">
        <v>55</v>
      </c>
      <c r="R16" s="66" t="s">
        <v>55</v>
      </c>
      <c r="S16" s="64" t="s">
        <v>55</v>
      </c>
      <c r="T16" s="66" t="s">
        <v>55</v>
      </c>
    </row>
    <row r="17" spans="2:21" ht="12.95" customHeight="1" x14ac:dyDescent="0.15">
      <c r="B17" s="7"/>
      <c r="C17" s="14">
        <v>2</v>
      </c>
      <c r="D17" s="30"/>
      <c r="E17" s="7">
        <v>3570</v>
      </c>
      <c r="F17" s="8">
        <v>4095</v>
      </c>
      <c r="G17" s="9">
        <v>3872</v>
      </c>
      <c r="H17" s="8">
        <v>14872</v>
      </c>
      <c r="I17" s="65">
        <v>4620</v>
      </c>
      <c r="J17" s="66">
        <v>5250</v>
      </c>
      <c r="K17" s="64">
        <v>4937</v>
      </c>
      <c r="L17" s="8">
        <v>28065</v>
      </c>
      <c r="M17" s="65" t="s">
        <v>55</v>
      </c>
      <c r="N17" s="66" t="s">
        <v>55</v>
      </c>
      <c r="O17" s="64" t="s">
        <v>55</v>
      </c>
      <c r="P17" s="66" t="s">
        <v>55</v>
      </c>
      <c r="Q17" s="65" t="s">
        <v>55</v>
      </c>
      <c r="R17" s="66" t="s">
        <v>55</v>
      </c>
      <c r="S17" s="64" t="s">
        <v>55</v>
      </c>
      <c r="T17" s="66" t="s">
        <v>55</v>
      </c>
    </row>
    <row r="18" spans="2:21" ht="12.95" customHeight="1" x14ac:dyDescent="0.15">
      <c r="B18" s="7"/>
      <c r="C18" s="14">
        <v>3</v>
      </c>
      <c r="D18" s="30"/>
      <c r="E18" s="7">
        <v>3780</v>
      </c>
      <c r="F18" s="8">
        <v>4095</v>
      </c>
      <c r="G18" s="9">
        <v>3948</v>
      </c>
      <c r="H18" s="8">
        <v>15911</v>
      </c>
      <c r="I18" s="65">
        <v>4830</v>
      </c>
      <c r="J18" s="66">
        <v>5145</v>
      </c>
      <c r="K18" s="64">
        <v>5039</v>
      </c>
      <c r="L18" s="8">
        <v>39541</v>
      </c>
      <c r="M18" s="65" t="s">
        <v>55</v>
      </c>
      <c r="N18" s="66" t="s">
        <v>55</v>
      </c>
      <c r="O18" s="64" t="s">
        <v>55</v>
      </c>
      <c r="P18" s="66" t="s">
        <v>55</v>
      </c>
      <c r="Q18" s="65" t="s">
        <v>55</v>
      </c>
      <c r="R18" s="66" t="s">
        <v>55</v>
      </c>
      <c r="S18" s="64" t="s">
        <v>55</v>
      </c>
      <c r="T18" s="66" t="s">
        <v>55</v>
      </c>
    </row>
    <row r="19" spans="2:21" ht="12.95" customHeight="1" x14ac:dyDescent="0.15">
      <c r="B19" s="7"/>
      <c r="C19" s="14">
        <v>4</v>
      </c>
      <c r="D19" s="30"/>
      <c r="E19" s="7">
        <v>3780</v>
      </c>
      <c r="F19" s="8">
        <v>4095</v>
      </c>
      <c r="G19" s="9">
        <v>3894</v>
      </c>
      <c r="H19" s="8">
        <v>18727</v>
      </c>
      <c r="I19" s="7">
        <v>4830</v>
      </c>
      <c r="J19" s="8">
        <v>5145</v>
      </c>
      <c r="K19" s="9">
        <v>4943</v>
      </c>
      <c r="L19" s="8">
        <v>30948</v>
      </c>
      <c r="M19" s="65" t="s">
        <v>55</v>
      </c>
      <c r="N19" s="66" t="s">
        <v>55</v>
      </c>
      <c r="O19" s="64" t="s">
        <v>55</v>
      </c>
      <c r="P19" s="66" t="s">
        <v>55</v>
      </c>
      <c r="Q19" s="65" t="s">
        <v>55</v>
      </c>
      <c r="R19" s="66" t="s">
        <v>55</v>
      </c>
      <c r="S19" s="64" t="s">
        <v>55</v>
      </c>
      <c r="T19" s="66" t="s">
        <v>55</v>
      </c>
    </row>
    <row r="20" spans="2:21" ht="12.95" customHeight="1" x14ac:dyDescent="0.15">
      <c r="B20" s="7"/>
      <c r="C20" s="14">
        <v>5</v>
      </c>
      <c r="D20" s="30"/>
      <c r="E20" s="7">
        <v>3675</v>
      </c>
      <c r="F20" s="8">
        <v>3990</v>
      </c>
      <c r="G20" s="9">
        <v>3862</v>
      </c>
      <c r="H20" s="8">
        <v>14612</v>
      </c>
      <c r="I20" s="65">
        <v>4725</v>
      </c>
      <c r="J20" s="66">
        <v>5145</v>
      </c>
      <c r="K20" s="64">
        <v>4965</v>
      </c>
      <c r="L20" s="8">
        <v>24207</v>
      </c>
      <c r="M20" s="65" t="s">
        <v>55</v>
      </c>
      <c r="N20" s="66" t="s">
        <v>55</v>
      </c>
      <c r="O20" s="64" t="s">
        <v>55</v>
      </c>
      <c r="P20" s="66" t="s">
        <v>55</v>
      </c>
      <c r="Q20" s="65" t="s">
        <v>55</v>
      </c>
      <c r="R20" s="66" t="s">
        <v>55</v>
      </c>
      <c r="S20" s="64" t="s">
        <v>55</v>
      </c>
      <c r="T20" s="66" t="s">
        <v>55</v>
      </c>
    </row>
    <row r="21" spans="2:21" ht="12.95" customHeight="1" x14ac:dyDescent="0.15">
      <c r="B21" s="7"/>
      <c r="C21" s="14">
        <v>6</v>
      </c>
      <c r="D21" s="30"/>
      <c r="E21" s="7">
        <v>3606</v>
      </c>
      <c r="F21" s="8">
        <v>3885</v>
      </c>
      <c r="G21" s="9">
        <v>3731</v>
      </c>
      <c r="H21" s="8">
        <v>17590</v>
      </c>
      <c r="I21" s="7">
        <v>4620</v>
      </c>
      <c r="J21" s="8">
        <v>5040</v>
      </c>
      <c r="K21" s="9">
        <v>4851</v>
      </c>
      <c r="L21" s="8">
        <v>30067</v>
      </c>
      <c r="M21" s="65" t="s">
        <v>55</v>
      </c>
      <c r="N21" s="66" t="s">
        <v>55</v>
      </c>
      <c r="O21" s="64" t="s">
        <v>55</v>
      </c>
      <c r="P21" s="66" t="s">
        <v>55</v>
      </c>
      <c r="Q21" s="65" t="s">
        <v>55</v>
      </c>
      <c r="R21" s="66" t="s">
        <v>55</v>
      </c>
      <c r="S21" s="64" t="s">
        <v>55</v>
      </c>
      <c r="T21" s="66" t="s">
        <v>55</v>
      </c>
    </row>
    <row r="22" spans="2:21" ht="12.95" customHeight="1" x14ac:dyDescent="0.15">
      <c r="B22" s="7"/>
      <c r="C22" s="14">
        <v>7</v>
      </c>
      <c r="D22" s="30"/>
      <c r="E22" s="7">
        <v>3360</v>
      </c>
      <c r="F22" s="8">
        <v>3518</v>
      </c>
      <c r="G22" s="9">
        <v>3417</v>
      </c>
      <c r="H22" s="8">
        <v>13422</v>
      </c>
      <c r="I22" s="65">
        <v>4515</v>
      </c>
      <c r="J22" s="66">
        <v>4623</v>
      </c>
      <c r="K22" s="64">
        <v>4568</v>
      </c>
      <c r="L22" s="8">
        <v>25489</v>
      </c>
      <c r="M22" s="65" t="s">
        <v>55</v>
      </c>
      <c r="N22" s="66" t="s">
        <v>55</v>
      </c>
      <c r="O22" s="64" t="s">
        <v>55</v>
      </c>
      <c r="P22" s="66" t="s">
        <v>55</v>
      </c>
      <c r="Q22" s="65" t="s">
        <v>55</v>
      </c>
      <c r="R22" s="66" t="s">
        <v>55</v>
      </c>
      <c r="S22" s="64" t="s">
        <v>55</v>
      </c>
      <c r="T22" s="66" t="s">
        <v>55</v>
      </c>
    </row>
    <row r="23" spans="2:21" ht="12.95" customHeight="1" x14ac:dyDescent="0.15">
      <c r="B23" s="7"/>
      <c r="C23" s="14">
        <v>8</v>
      </c>
      <c r="D23" s="30"/>
      <c r="E23" s="7">
        <v>3465</v>
      </c>
      <c r="F23" s="8">
        <v>3570</v>
      </c>
      <c r="G23" s="9">
        <v>3508</v>
      </c>
      <c r="H23" s="8">
        <v>12163</v>
      </c>
      <c r="I23" s="65">
        <v>4620</v>
      </c>
      <c r="J23" s="66">
        <v>4830</v>
      </c>
      <c r="K23" s="64">
        <v>4736</v>
      </c>
      <c r="L23" s="8">
        <v>24013</v>
      </c>
      <c r="M23" s="65" t="s">
        <v>55</v>
      </c>
      <c r="N23" s="66" t="s">
        <v>55</v>
      </c>
      <c r="O23" s="64" t="s">
        <v>55</v>
      </c>
      <c r="P23" s="66" t="s">
        <v>55</v>
      </c>
      <c r="Q23" s="65" t="s">
        <v>55</v>
      </c>
      <c r="R23" s="66" t="s">
        <v>55</v>
      </c>
      <c r="S23" s="64" t="s">
        <v>55</v>
      </c>
      <c r="T23" s="66" t="s">
        <v>55</v>
      </c>
      <c r="U23" s="20"/>
    </row>
    <row r="24" spans="2:21" ht="12.95" customHeight="1" x14ac:dyDescent="0.15">
      <c r="B24" s="7"/>
      <c r="C24" s="14">
        <v>9</v>
      </c>
      <c r="D24" s="30"/>
      <c r="E24" s="7">
        <v>3465</v>
      </c>
      <c r="F24" s="8">
        <v>3581</v>
      </c>
      <c r="G24" s="9">
        <v>3509</v>
      </c>
      <c r="H24" s="8">
        <v>17441</v>
      </c>
      <c r="I24" s="65">
        <v>4620</v>
      </c>
      <c r="J24" s="66">
        <v>4883</v>
      </c>
      <c r="K24" s="64">
        <v>4776</v>
      </c>
      <c r="L24" s="8">
        <v>25600</v>
      </c>
      <c r="M24" s="65" t="s">
        <v>55</v>
      </c>
      <c r="N24" s="66" t="s">
        <v>55</v>
      </c>
      <c r="O24" s="81" t="s">
        <v>55</v>
      </c>
      <c r="P24" s="66" t="s">
        <v>55</v>
      </c>
      <c r="Q24" s="65" t="s">
        <v>55</v>
      </c>
      <c r="R24" s="66" t="s">
        <v>55</v>
      </c>
      <c r="S24" s="64" t="s">
        <v>55</v>
      </c>
      <c r="T24" s="66" t="s">
        <v>55</v>
      </c>
    </row>
    <row r="25" spans="2:21" ht="12.95" customHeight="1" x14ac:dyDescent="0.15">
      <c r="B25" s="7"/>
      <c r="C25" s="14">
        <v>10</v>
      </c>
      <c r="D25" s="30"/>
      <c r="E25" s="8">
        <v>3360</v>
      </c>
      <c r="F25" s="8">
        <v>3780</v>
      </c>
      <c r="G25" s="8">
        <v>3561.1551916290018</v>
      </c>
      <c r="H25" s="8">
        <v>13842.5</v>
      </c>
      <c r="I25" s="66">
        <v>4620</v>
      </c>
      <c r="J25" s="66">
        <v>5040</v>
      </c>
      <c r="K25" s="66">
        <v>4848.0410601781441</v>
      </c>
      <c r="L25" s="8">
        <v>21793.200000000001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</row>
    <row r="26" spans="2:21" ht="12.95" customHeight="1" x14ac:dyDescent="0.15">
      <c r="B26" s="10"/>
      <c r="C26" s="6">
        <v>11</v>
      </c>
      <c r="D26" s="18"/>
      <c r="E26" s="11">
        <v>3675</v>
      </c>
      <c r="F26" s="11">
        <v>4200</v>
      </c>
      <c r="G26" s="11">
        <v>3947.8986717389898</v>
      </c>
      <c r="H26" s="11">
        <v>16884.5</v>
      </c>
      <c r="I26" s="68">
        <v>4725</v>
      </c>
      <c r="J26" s="68">
        <v>5775</v>
      </c>
      <c r="K26" s="68">
        <v>5228.7874947492264</v>
      </c>
      <c r="L26" s="11">
        <v>30839.5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35">
        <v>0</v>
      </c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42"/>
  <sheetViews>
    <sheetView zoomScale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4" x14ac:dyDescent="0.15">
      <c r="B3" s="35" t="s">
        <v>92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0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3</v>
      </c>
      <c r="R6" s="90"/>
      <c r="S6" s="90"/>
      <c r="T6" s="91"/>
      <c r="U6" s="95" t="s">
        <v>11</v>
      </c>
      <c r="V6" s="96"/>
      <c r="W6" s="96"/>
      <c r="X6" s="97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2415</v>
      </c>
      <c r="F9" s="56">
        <v>2730</v>
      </c>
      <c r="G9" s="72">
        <v>2598</v>
      </c>
      <c r="H9" s="56">
        <v>60094</v>
      </c>
      <c r="I9" s="43">
        <v>1260</v>
      </c>
      <c r="J9" s="56">
        <v>1523</v>
      </c>
      <c r="K9" s="72">
        <v>1333</v>
      </c>
      <c r="L9" s="56">
        <v>45727</v>
      </c>
      <c r="M9" s="43">
        <v>924</v>
      </c>
      <c r="N9" s="56">
        <v>1286</v>
      </c>
      <c r="O9" s="72">
        <v>1077</v>
      </c>
      <c r="P9" s="56">
        <v>10258</v>
      </c>
      <c r="Q9" s="43">
        <v>4494</v>
      </c>
      <c r="R9" s="56">
        <v>4947</v>
      </c>
      <c r="S9" s="72">
        <v>4665</v>
      </c>
      <c r="T9" s="56">
        <v>19918</v>
      </c>
      <c r="U9" s="43">
        <v>3024</v>
      </c>
      <c r="V9" s="56">
        <v>3470</v>
      </c>
      <c r="W9" s="72">
        <v>3214</v>
      </c>
      <c r="X9" s="56">
        <v>31542</v>
      </c>
    </row>
    <row r="10" spans="2:24" ht="14.1" customHeight="1" x14ac:dyDescent="0.15">
      <c r="B10" s="31"/>
      <c r="C10" s="34">
        <v>19</v>
      </c>
      <c r="D10" s="42"/>
      <c r="E10" s="31">
        <v>1324</v>
      </c>
      <c r="F10" s="53">
        <v>2419</v>
      </c>
      <c r="G10" s="42">
        <v>1832</v>
      </c>
      <c r="H10" s="53">
        <v>626386</v>
      </c>
      <c r="I10" s="31">
        <v>945</v>
      </c>
      <c r="J10" s="53">
        <v>1523</v>
      </c>
      <c r="K10" s="42">
        <v>1204</v>
      </c>
      <c r="L10" s="53">
        <v>660231</v>
      </c>
      <c r="M10" s="31">
        <v>735</v>
      </c>
      <c r="N10" s="53">
        <v>1372</v>
      </c>
      <c r="O10" s="42">
        <v>1110</v>
      </c>
      <c r="P10" s="53">
        <v>182771</v>
      </c>
      <c r="Q10" s="31">
        <v>3780</v>
      </c>
      <c r="R10" s="53">
        <v>4620</v>
      </c>
      <c r="S10" s="42">
        <v>4134</v>
      </c>
      <c r="T10" s="53">
        <v>210030</v>
      </c>
      <c r="U10" s="31">
        <v>2520</v>
      </c>
      <c r="V10" s="53">
        <v>3360</v>
      </c>
      <c r="W10" s="42">
        <v>2947</v>
      </c>
      <c r="X10" s="53">
        <v>279917</v>
      </c>
    </row>
    <row r="11" spans="2:24" ht="14.1" customHeight="1" x14ac:dyDescent="0.15">
      <c r="B11" s="31"/>
      <c r="C11" s="34">
        <v>20</v>
      </c>
      <c r="D11" s="42"/>
      <c r="E11" s="31">
        <v>1050</v>
      </c>
      <c r="F11" s="53">
        <v>2310</v>
      </c>
      <c r="G11" s="42">
        <v>1696</v>
      </c>
      <c r="H11" s="53">
        <v>877513</v>
      </c>
      <c r="I11" s="31">
        <v>945</v>
      </c>
      <c r="J11" s="53">
        <v>1470</v>
      </c>
      <c r="K11" s="42">
        <v>1184</v>
      </c>
      <c r="L11" s="53">
        <v>711878</v>
      </c>
      <c r="M11" s="31">
        <v>735</v>
      </c>
      <c r="N11" s="53">
        <v>1323</v>
      </c>
      <c r="O11" s="42">
        <v>1040</v>
      </c>
      <c r="P11" s="53">
        <v>160865</v>
      </c>
      <c r="Q11" s="31">
        <v>3360</v>
      </c>
      <c r="R11" s="53">
        <v>4410</v>
      </c>
      <c r="S11" s="42">
        <v>3881</v>
      </c>
      <c r="T11" s="53">
        <v>221248</v>
      </c>
      <c r="U11" s="31">
        <v>2100</v>
      </c>
      <c r="V11" s="53">
        <v>3101</v>
      </c>
      <c r="W11" s="42">
        <v>2576</v>
      </c>
      <c r="X11" s="53">
        <v>333597</v>
      </c>
    </row>
    <row r="12" spans="2:24" ht="14.1" customHeight="1" x14ac:dyDescent="0.15">
      <c r="B12" s="36"/>
      <c r="C12" s="37">
        <v>21</v>
      </c>
      <c r="D12" s="38"/>
      <c r="E12" s="36">
        <v>1208</v>
      </c>
      <c r="F12" s="55">
        <v>2310</v>
      </c>
      <c r="G12" s="38">
        <v>1587</v>
      </c>
      <c r="H12" s="55">
        <v>978151</v>
      </c>
      <c r="I12" s="36">
        <v>945</v>
      </c>
      <c r="J12" s="55">
        <v>1365</v>
      </c>
      <c r="K12" s="38">
        <v>1151</v>
      </c>
      <c r="L12" s="55">
        <v>651889</v>
      </c>
      <c r="M12" s="36">
        <v>735</v>
      </c>
      <c r="N12" s="55">
        <v>1161</v>
      </c>
      <c r="O12" s="38">
        <v>929</v>
      </c>
      <c r="P12" s="55">
        <v>148081</v>
      </c>
      <c r="Q12" s="36">
        <v>2835</v>
      </c>
      <c r="R12" s="55">
        <v>4095</v>
      </c>
      <c r="S12" s="38">
        <v>3479</v>
      </c>
      <c r="T12" s="55">
        <v>226768</v>
      </c>
      <c r="U12" s="36">
        <v>2100</v>
      </c>
      <c r="V12" s="55">
        <v>2940</v>
      </c>
      <c r="W12" s="38">
        <v>2503</v>
      </c>
      <c r="X12" s="55">
        <v>480393</v>
      </c>
    </row>
    <row r="13" spans="2:24" ht="14.1" customHeight="1" x14ac:dyDescent="0.15">
      <c r="B13" s="7"/>
      <c r="C13" s="14">
        <v>11</v>
      </c>
      <c r="D13" s="30"/>
      <c r="E13" s="31">
        <v>1575</v>
      </c>
      <c r="F13" s="53">
        <v>2100</v>
      </c>
      <c r="G13" s="42">
        <v>1797</v>
      </c>
      <c r="H13" s="53">
        <v>80101</v>
      </c>
      <c r="I13" s="31">
        <v>1029</v>
      </c>
      <c r="J13" s="53">
        <v>1313</v>
      </c>
      <c r="K13" s="42">
        <v>1136</v>
      </c>
      <c r="L13" s="53">
        <v>53983</v>
      </c>
      <c r="M13" s="31">
        <v>788</v>
      </c>
      <c r="N13" s="53">
        <v>1094</v>
      </c>
      <c r="O13" s="42">
        <v>866</v>
      </c>
      <c r="P13" s="53">
        <v>7677</v>
      </c>
      <c r="Q13" s="31">
        <v>3150</v>
      </c>
      <c r="R13" s="53">
        <v>3990</v>
      </c>
      <c r="S13" s="42">
        <v>3522</v>
      </c>
      <c r="T13" s="53">
        <v>26171</v>
      </c>
      <c r="U13" s="31">
        <v>2205</v>
      </c>
      <c r="V13" s="53">
        <v>2900</v>
      </c>
      <c r="W13" s="42">
        <v>2491</v>
      </c>
      <c r="X13" s="53">
        <v>31935</v>
      </c>
    </row>
    <row r="14" spans="2:24" ht="14.1" customHeight="1" x14ac:dyDescent="0.15">
      <c r="B14" s="7"/>
      <c r="C14" s="14">
        <v>12</v>
      </c>
      <c r="D14" s="30"/>
      <c r="E14" s="31">
        <v>1785</v>
      </c>
      <c r="F14" s="53">
        <v>2310</v>
      </c>
      <c r="G14" s="42">
        <v>2048</v>
      </c>
      <c r="H14" s="53">
        <v>109010</v>
      </c>
      <c r="I14" s="31">
        <v>1050</v>
      </c>
      <c r="J14" s="53">
        <v>1313</v>
      </c>
      <c r="K14" s="42">
        <v>1137</v>
      </c>
      <c r="L14" s="53">
        <v>66918</v>
      </c>
      <c r="M14" s="31">
        <v>735</v>
      </c>
      <c r="N14" s="53">
        <v>1094</v>
      </c>
      <c r="O14" s="42">
        <v>870</v>
      </c>
      <c r="P14" s="53">
        <v>12536</v>
      </c>
      <c r="Q14" s="31">
        <v>3045</v>
      </c>
      <c r="R14" s="53">
        <v>4043</v>
      </c>
      <c r="S14" s="42">
        <v>3503</v>
      </c>
      <c r="T14" s="53">
        <v>26286</v>
      </c>
      <c r="U14" s="31">
        <v>2310</v>
      </c>
      <c r="V14" s="53">
        <v>2940</v>
      </c>
      <c r="W14" s="42">
        <v>2607</v>
      </c>
      <c r="X14" s="53">
        <v>63511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1418</v>
      </c>
      <c r="F15" s="53">
        <v>2100</v>
      </c>
      <c r="G15" s="42">
        <v>1790</v>
      </c>
      <c r="H15" s="53">
        <v>72941</v>
      </c>
      <c r="I15" s="31">
        <v>1029</v>
      </c>
      <c r="J15" s="53">
        <v>1313</v>
      </c>
      <c r="K15" s="42">
        <v>1100</v>
      </c>
      <c r="L15" s="53">
        <v>39820</v>
      </c>
      <c r="M15" s="31">
        <v>704</v>
      </c>
      <c r="N15" s="53">
        <v>1134</v>
      </c>
      <c r="O15" s="42">
        <v>910</v>
      </c>
      <c r="P15" s="53">
        <v>6511</v>
      </c>
      <c r="Q15" s="31">
        <v>2940</v>
      </c>
      <c r="R15" s="53">
        <v>3990</v>
      </c>
      <c r="S15" s="42">
        <v>3459</v>
      </c>
      <c r="T15" s="53">
        <v>14585</v>
      </c>
      <c r="U15" s="31">
        <v>2310</v>
      </c>
      <c r="V15" s="53">
        <v>2914</v>
      </c>
      <c r="W15" s="42">
        <v>2554</v>
      </c>
      <c r="X15" s="53">
        <v>31136</v>
      </c>
    </row>
    <row r="16" spans="2:24" ht="14.1" customHeight="1" x14ac:dyDescent="0.15">
      <c r="B16" s="7"/>
      <c r="C16" s="14">
        <v>2</v>
      </c>
      <c r="D16" s="30"/>
      <c r="E16" s="31">
        <v>1365</v>
      </c>
      <c r="F16" s="53">
        <v>1850</v>
      </c>
      <c r="G16" s="42">
        <v>1556</v>
      </c>
      <c r="H16" s="53">
        <v>64288</v>
      </c>
      <c r="I16" s="31">
        <v>998</v>
      </c>
      <c r="J16" s="53">
        <v>1365</v>
      </c>
      <c r="K16" s="42">
        <v>1127</v>
      </c>
      <c r="L16" s="53">
        <v>36396</v>
      </c>
      <c r="M16" s="31">
        <v>845</v>
      </c>
      <c r="N16" s="53">
        <v>1088</v>
      </c>
      <c r="O16" s="42">
        <v>974</v>
      </c>
      <c r="P16" s="53">
        <v>8928</v>
      </c>
      <c r="Q16" s="31">
        <v>2940</v>
      </c>
      <c r="R16" s="53">
        <v>3990</v>
      </c>
      <c r="S16" s="42">
        <v>3426</v>
      </c>
      <c r="T16" s="53">
        <v>13803</v>
      </c>
      <c r="U16" s="31">
        <v>2205</v>
      </c>
      <c r="V16" s="53">
        <v>2864</v>
      </c>
      <c r="W16" s="42">
        <v>2492</v>
      </c>
      <c r="X16" s="53">
        <v>36360</v>
      </c>
    </row>
    <row r="17" spans="2:24" ht="14.1" customHeight="1" x14ac:dyDescent="0.15">
      <c r="B17" s="7"/>
      <c r="C17" s="14">
        <v>3</v>
      </c>
      <c r="D17" s="30"/>
      <c r="E17" s="31">
        <v>1239</v>
      </c>
      <c r="F17" s="53">
        <v>1680</v>
      </c>
      <c r="G17" s="42">
        <v>1463</v>
      </c>
      <c r="H17" s="53">
        <v>83297</v>
      </c>
      <c r="I17" s="31">
        <v>945</v>
      </c>
      <c r="J17" s="53">
        <v>1208</v>
      </c>
      <c r="K17" s="42">
        <v>1104</v>
      </c>
      <c r="L17" s="53">
        <v>65110</v>
      </c>
      <c r="M17" s="31">
        <v>840</v>
      </c>
      <c r="N17" s="53">
        <v>1195</v>
      </c>
      <c r="O17" s="42">
        <v>1022</v>
      </c>
      <c r="P17" s="53">
        <v>8874</v>
      </c>
      <c r="Q17" s="31">
        <v>2730</v>
      </c>
      <c r="R17" s="53">
        <v>4043</v>
      </c>
      <c r="S17" s="42">
        <v>3378</v>
      </c>
      <c r="T17" s="53">
        <v>24864</v>
      </c>
      <c r="U17" s="31">
        <v>2205</v>
      </c>
      <c r="V17" s="53">
        <v>2900</v>
      </c>
      <c r="W17" s="42">
        <v>2459</v>
      </c>
      <c r="X17" s="53">
        <v>55608</v>
      </c>
    </row>
    <row r="18" spans="2:24" ht="14.1" customHeight="1" x14ac:dyDescent="0.15">
      <c r="B18" s="7"/>
      <c r="C18" s="14">
        <v>4</v>
      </c>
      <c r="D18" s="30"/>
      <c r="E18" s="31">
        <v>1208</v>
      </c>
      <c r="F18" s="53">
        <v>1575</v>
      </c>
      <c r="G18" s="42">
        <v>1387</v>
      </c>
      <c r="H18" s="53">
        <v>49031</v>
      </c>
      <c r="I18" s="31">
        <v>945</v>
      </c>
      <c r="J18" s="53">
        <v>1218</v>
      </c>
      <c r="K18" s="42">
        <v>1068</v>
      </c>
      <c r="L18" s="53">
        <v>28831</v>
      </c>
      <c r="M18" s="31">
        <v>840</v>
      </c>
      <c r="N18" s="53">
        <v>1203</v>
      </c>
      <c r="O18" s="42">
        <v>1086</v>
      </c>
      <c r="P18" s="53">
        <v>5311</v>
      </c>
      <c r="Q18" s="31">
        <v>2940</v>
      </c>
      <c r="R18" s="53">
        <v>4043</v>
      </c>
      <c r="S18" s="42">
        <v>3392</v>
      </c>
      <c r="T18" s="53">
        <v>12817</v>
      </c>
      <c r="U18" s="31">
        <v>2310</v>
      </c>
      <c r="V18" s="53">
        <v>2888</v>
      </c>
      <c r="W18" s="42">
        <v>2465</v>
      </c>
      <c r="X18" s="53">
        <v>19055</v>
      </c>
    </row>
    <row r="19" spans="2:24" ht="14.1" customHeight="1" x14ac:dyDescent="0.15">
      <c r="B19" s="7"/>
      <c r="C19" s="14">
        <v>5</v>
      </c>
      <c r="D19" s="30"/>
      <c r="E19" s="31">
        <v>1239</v>
      </c>
      <c r="F19" s="53">
        <v>1651</v>
      </c>
      <c r="G19" s="42">
        <v>1431</v>
      </c>
      <c r="H19" s="53">
        <v>65165</v>
      </c>
      <c r="I19" s="31">
        <v>945</v>
      </c>
      <c r="J19" s="53">
        <v>1313</v>
      </c>
      <c r="K19" s="42">
        <v>1059</v>
      </c>
      <c r="L19" s="53">
        <v>43798</v>
      </c>
      <c r="M19" s="31">
        <v>946</v>
      </c>
      <c r="N19" s="53">
        <v>1178</v>
      </c>
      <c r="O19" s="42">
        <v>1016</v>
      </c>
      <c r="P19" s="53">
        <v>7410</v>
      </c>
      <c r="Q19" s="31">
        <v>3150</v>
      </c>
      <c r="R19" s="53">
        <v>3990</v>
      </c>
      <c r="S19" s="42">
        <v>3462</v>
      </c>
      <c r="T19" s="53">
        <v>18618</v>
      </c>
      <c r="U19" s="31">
        <v>2205</v>
      </c>
      <c r="V19" s="53">
        <v>3045</v>
      </c>
      <c r="W19" s="42">
        <v>2553</v>
      </c>
      <c r="X19" s="53">
        <v>33936</v>
      </c>
    </row>
    <row r="20" spans="2:24" ht="14.1" customHeight="1" x14ac:dyDescent="0.15">
      <c r="B20" s="7"/>
      <c r="C20" s="14">
        <v>6</v>
      </c>
      <c r="D20" s="30"/>
      <c r="E20" s="31">
        <v>1145</v>
      </c>
      <c r="F20" s="53">
        <v>1628</v>
      </c>
      <c r="G20" s="42">
        <v>1371</v>
      </c>
      <c r="H20" s="53">
        <v>50336</v>
      </c>
      <c r="I20" s="31">
        <v>977</v>
      </c>
      <c r="J20" s="53">
        <v>1313</v>
      </c>
      <c r="K20" s="42">
        <v>1091</v>
      </c>
      <c r="L20" s="53">
        <v>38324</v>
      </c>
      <c r="M20" s="31">
        <v>859</v>
      </c>
      <c r="N20" s="53">
        <v>1087</v>
      </c>
      <c r="O20" s="42">
        <v>974</v>
      </c>
      <c r="P20" s="53">
        <v>6520</v>
      </c>
      <c r="Q20" s="31">
        <v>3150</v>
      </c>
      <c r="R20" s="53">
        <v>4043</v>
      </c>
      <c r="S20" s="42">
        <v>3471</v>
      </c>
      <c r="T20" s="53">
        <v>18425</v>
      </c>
      <c r="U20" s="31">
        <v>2310</v>
      </c>
      <c r="V20" s="53">
        <v>2940</v>
      </c>
      <c r="W20" s="42">
        <v>2604</v>
      </c>
      <c r="X20" s="53">
        <v>41385</v>
      </c>
    </row>
    <row r="21" spans="2:24" ht="14.1" customHeight="1" x14ac:dyDescent="0.15">
      <c r="B21" s="7"/>
      <c r="C21" s="14">
        <v>7</v>
      </c>
      <c r="D21" s="30"/>
      <c r="E21" s="31">
        <v>1145</v>
      </c>
      <c r="F21" s="53">
        <v>1491</v>
      </c>
      <c r="G21" s="42">
        <v>1329</v>
      </c>
      <c r="H21" s="53">
        <v>37186</v>
      </c>
      <c r="I21" s="31">
        <v>945</v>
      </c>
      <c r="J21" s="53">
        <v>1216</v>
      </c>
      <c r="K21" s="42">
        <v>1066</v>
      </c>
      <c r="L21" s="53">
        <v>18345</v>
      </c>
      <c r="M21" s="31">
        <v>928</v>
      </c>
      <c r="N21" s="53">
        <v>1155</v>
      </c>
      <c r="O21" s="42">
        <v>1009</v>
      </c>
      <c r="P21" s="53">
        <v>4998</v>
      </c>
      <c r="Q21" s="31">
        <v>3150</v>
      </c>
      <c r="R21" s="53">
        <v>3990</v>
      </c>
      <c r="S21" s="42">
        <v>3468</v>
      </c>
      <c r="T21" s="53">
        <v>12621</v>
      </c>
      <c r="U21" s="31">
        <v>2310</v>
      </c>
      <c r="V21" s="53">
        <v>2940</v>
      </c>
      <c r="W21" s="42">
        <v>2525</v>
      </c>
      <c r="X21" s="53">
        <v>19080</v>
      </c>
    </row>
    <row r="22" spans="2:24" ht="14.1" customHeight="1" x14ac:dyDescent="0.15">
      <c r="B22" s="7"/>
      <c r="C22" s="14">
        <v>8</v>
      </c>
      <c r="D22" s="30"/>
      <c r="E22" s="31">
        <v>1155</v>
      </c>
      <c r="F22" s="53">
        <v>1550</v>
      </c>
      <c r="G22" s="42">
        <v>1368</v>
      </c>
      <c r="H22" s="53">
        <v>50980</v>
      </c>
      <c r="I22" s="31">
        <v>956</v>
      </c>
      <c r="J22" s="53">
        <v>1250</v>
      </c>
      <c r="K22" s="42">
        <v>1074</v>
      </c>
      <c r="L22" s="53">
        <v>30507</v>
      </c>
      <c r="M22" s="31">
        <v>840</v>
      </c>
      <c r="N22" s="53">
        <v>1050</v>
      </c>
      <c r="O22" s="42">
        <v>992</v>
      </c>
      <c r="P22" s="53">
        <v>8262</v>
      </c>
      <c r="Q22" s="31">
        <v>3150</v>
      </c>
      <c r="R22" s="53">
        <v>4043</v>
      </c>
      <c r="S22" s="42">
        <v>3562</v>
      </c>
      <c r="T22" s="53">
        <v>12950</v>
      </c>
      <c r="U22" s="31">
        <v>2310</v>
      </c>
      <c r="V22" s="53">
        <v>2940</v>
      </c>
      <c r="W22" s="42">
        <v>2518</v>
      </c>
      <c r="X22" s="53">
        <v>26691</v>
      </c>
    </row>
    <row r="23" spans="2:24" ht="14.1" customHeight="1" x14ac:dyDescent="0.15">
      <c r="B23" s="7"/>
      <c r="C23" s="14">
        <v>9</v>
      </c>
      <c r="D23" s="9"/>
      <c r="E23" s="31">
        <v>1102.5</v>
      </c>
      <c r="F23" s="31">
        <v>1746.15</v>
      </c>
      <c r="G23" s="31">
        <v>1414.7800035417035</v>
      </c>
      <c r="H23" s="31">
        <v>46304.3</v>
      </c>
      <c r="I23" s="31">
        <v>961.8</v>
      </c>
      <c r="J23" s="31">
        <v>1312.5</v>
      </c>
      <c r="K23" s="31">
        <v>1118.1187648840864</v>
      </c>
      <c r="L23" s="31">
        <v>21516.799999999999</v>
      </c>
      <c r="M23" s="31">
        <v>735</v>
      </c>
      <c r="N23" s="31">
        <v>1050</v>
      </c>
      <c r="O23" s="31">
        <v>952.73870243802912</v>
      </c>
      <c r="P23" s="31">
        <v>4221.5</v>
      </c>
      <c r="Q23" s="31">
        <v>3045</v>
      </c>
      <c r="R23" s="31">
        <v>3990.105</v>
      </c>
      <c r="S23" s="31">
        <v>3459.3287917352895</v>
      </c>
      <c r="T23" s="31">
        <v>13428.5</v>
      </c>
      <c r="U23" s="53">
        <v>2310</v>
      </c>
      <c r="V23" s="53">
        <v>2940</v>
      </c>
      <c r="W23" s="53">
        <v>2516.4080429656797</v>
      </c>
      <c r="X23" s="53">
        <v>20957.599999999999</v>
      </c>
    </row>
    <row r="24" spans="2:24" ht="14.1" customHeight="1" x14ac:dyDescent="0.15">
      <c r="B24" s="7"/>
      <c r="C24" s="14">
        <v>10</v>
      </c>
      <c r="D24" s="30"/>
      <c r="E24" s="31">
        <v>1102.5</v>
      </c>
      <c r="F24" s="53">
        <v>1890</v>
      </c>
      <c r="G24" s="42">
        <v>1496.2007887288109</v>
      </c>
      <c r="H24" s="53">
        <v>67013.899999999994</v>
      </c>
      <c r="I24" s="31">
        <v>997.5</v>
      </c>
      <c r="J24" s="53">
        <v>1365</v>
      </c>
      <c r="K24" s="42">
        <v>1175.5308415619647</v>
      </c>
      <c r="L24" s="53">
        <v>24440.9</v>
      </c>
      <c r="M24" s="31">
        <v>840</v>
      </c>
      <c r="N24" s="53">
        <v>1155</v>
      </c>
      <c r="O24" s="42">
        <v>937.62592366877436</v>
      </c>
      <c r="P24" s="53">
        <v>7444.4</v>
      </c>
      <c r="Q24" s="31">
        <v>3150</v>
      </c>
      <c r="R24" s="53">
        <v>4042.5</v>
      </c>
      <c r="S24" s="42">
        <v>3593.0194857269612</v>
      </c>
      <c r="T24" s="53">
        <v>15740</v>
      </c>
      <c r="U24" s="31">
        <v>2200.0650000000005</v>
      </c>
      <c r="V24" s="53">
        <v>2940</v>
      </c>
      <c r="W24" s="42">
        <v>2588.1941986817887</v>
      </c>
      <c r="X24" s="53">
        <v>21925.4</v>
      </c>
    </row>
    <row r="25" spans="2:24" ht="14.1" customHeight="1" x14ac:dyDescent="0.15">
      <c r="B25" s="10"/>
      <c r="C25" s="6">
        <v>11</v>
      </c>
      <c r="D25" s="18"/>
      <c r="E25" s="55">
        <v>1375.71</v>
      </c>
      <c r="F25" s="55">
        <v>2100</v>
      </c>
      <c r="G25" s="55">
        <v>1708.9486109520201</v>
      </c>
      <c r="H25" s="55">
        <v>78887.000000000015</v>
      </c>
      <c r="I25" s="55">
        <v>945</v>
      </c>
      <c r="J25" s="55">
        <v>1365</v>
      </c>
      <c r="K25" s="55">
        <v>1177.164505844846</v>
      </c>
      <c r="L25" s="55">
        <v>31591.1</v>
      </c>
      <c r="M25" s="55">
        <v>735</v>
      </c>
      <c r="N25" s="55">
        <v>1069.2149999999999</v>
      </c>
      <c r="O25" s="55">
        <v>921.88179336919006</v>
      </c>
      <c r="P25" s="55">
        <v>9186.7000000000007</v>
      </c>
      <c r="Q25" s="55">
        <v>2887.5</v>
      </c>
      <c r="R25" s="55">
        <v>4042.5</v>
      </c>
      <c r="S25" s="55">
        <v>3497.7757120656997</v>
      </c>
      <c r="T25" s="55">
        <v>18601.7</v>
      </c>
      <c r="U25" s="55">
        <v>2205</v>
      </c>
      <c r="V25" s="55">
        <v>3003</v>
      </c>
      <c r="W25" s="55">
        <v>2569.309967210203</v>
      </c>
      <c r="X25" s="54">
        <v>32971.5</v>
      </c>
    </row>
    <row r="26" spans="2:24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40484</v>
      </c>
      <c r="C29" s="113"/>
      <c r="D29" s="114">
        <v>40490</v>
      </c>
      <c r="E29" s="76">
        <v>1386</v>
      </c>
      <c r="F29" s="77">
        <v>1890</v>
      </c>
      <c r="G29" s="57">
        <v>1659.8644916976032</v>
      </c>
      <c r="H29" s="77">
        <v>15309.6</v>
      </c>
      <c r="I29" s="76">
        <v>997.5</v>
      </c>
      <c r="J29" s="77">
        <v>1365</v>
      </c>
      <c r="K29" s="57">
        <v>1191.0784761446944</v>
      </c>
      <c r="L29" s="77">
        <v>7029.7</v>
      </c>
      <c r="M29" s="76">
        <v>840</v>
      </c>
      <c r="N29" s="77">
        <v>1050</v>
      </c>
      <c r="O29" s="57">
        <v>899.53996282527874</v>
      </c>
      <c r="P29" s="77">
        <v>3911.5</v>
      </c>
      <c r="Q29" s="76">
        <v>2940</v>
      </c>
      <c r="R29" s="77">
        <v>3990</v>
      </c>
      <c r="S29" s="57">
        <v>3567.7815953868335</v>
      </c>
      <c r="T29" s="77">
        <v>4276.2</v>
      </c>
      <c r="U29" s="76">
        <v>2205</v>
      </c>
      <c r="V29" s="77">
        <v>2940</v>
      </c>
      <c r="W29" s="57">
        <v>2534.1208234772325</v>
      </c>
      <c r="X29" s="77">
        <v>6488.6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40491</v>
      </c>
      <c r="C31" s="113"/>
      <c r="D31" s="114">
        <v>40497</v>
      </c>
      <c r="E31" s="76">
        <v>1386</v>
      </c>
      <c r="F31" s="77">
        <v>2047.5</v>
      </c>
      <c r="G31" s="57">
        <v>1695.768183554992</v>
      </c>
      <c r="H31" s="77">
        <v>12974.3</v>
      </c>
      <c r="I31" s="76">
        <v>997.5</v>
      </c>
      <c r="J31" s="77">
        <v>1365</v>
      </c>
      <c r="K31" s="57">
        <v>1187.9902728496265</v>
      </c>
      <c r="L31" s="77">
        <v>6833.4</v>
      </c>
      <c r="M31" s="76">
        <v>840</v>
      </c>
      <c r="N31" s="77">
        <v>1069.2149999999999</v>
      </c>
      <c r="O31" s="57">
        <v>951.30049203373949</v>
      </c>
      <c r="P31" s="77">
        <v>860.2</v>
      </c>
      <c r="Q31" s="76">
        <v>2940</v>
      </c>
      <c r="R31" s="77">
        <v>4042.5</v>
      </c>
      <c r="S31" s="57">
        <v>3473.0005280760424</v>
      </c>
      <c r="T31" s="77">
        <v>3000.2</v>
      </c>
      <c r="U31" s="76">
        <v>2240.7000000000003</v>
      </c>
      <c r="V31" s="77">
        <v>3003</v>
      </c>
      <c r="W31" s="57">
        <v>2625.2018161180472</v>
      </c>
      <c r="X31" s="77">
        <v>5097.8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40498</v>
      </c>
      <c r="C33" s="113"/>
      <c r="D33" s="114">
        <v>40504</v>
      </c>
      <c r="E33" s="76">
        <v>1375.71</v>
      </c>
      <c r="F33" s="77">
        <v>2100</v>
      </c>
      <c r="G33" s="57">
        <v>1701.0250324359395</v>
      </c>
      <c r="H33" s="77">
        <v>15254.2</v>
      </c>
      <c r="I33" s="76">
        <v>945</v>
      </c>
      <c r="J33" s="77">
        <v>1365</v>
      </c>
      <c r="K33" s="57">
        <v>1159.7550730320556</v>
      </c>
      <c r="L33" s="77">
        <v>6260.2</v>
      </c>
      <c r="M33" s="76">
        <v>840</v>
      </c>
      <c r="N33" s="77">
        <v>1050</v>
      </c>
      <c r="O33" s="57">
        <v>934.54356846473013</v>
      </c>
      <c r="P33" s="77">
        <v>1775.4</v>
      </c>
      <c r="Q33" s="76">
        <v>2887.5</v>
      </c>
      <c r="R33" s="77">
        <v>3990</v>
      </c>
      <c r="S33" s="57">
        <v>3458.324747783553</v>
      </c>
      <c r="T33" s="77">
        <v>3938.2</v>
      </c>
      <c r="U33" s="76">
        <v>2205</v>
      </c>
      <c r="V33" s="77">
        <v>2940</v>
      </c>
      <c r="W33" s="57">
        <v>2595.486884261114</v>
      </c>
      <c r="X33" s="77">
        <v>3620.4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>
        <v>40506</v>
      </c>
      <c r="C35" s="113"/>
      <c r="D35" s="114">
        <v>40511</v>
      </c>
      <c r="E35" s="76">
        <v>1417.5</v>
      </c>
      <c r="F35" s="77">
        <v>2047.5</v>
      </c>
      <c r="G35" s="57">
        <v>1712.0074181899624</v>
      </c>
      <c r="H35" s="77">
        <v>15596.2</v>
      </c>
      <c r="I35" s="76">
        <v>945</v>
      </c>
      <c r="J35" s="77">
        <v>1365</v>
      </c>
      <c r="K35" s="57">
        <v>1169.447790231721</v>
      </c>
      <c r="L35" s="77">
        <v>5478.2</v>
      </c>
      <c r="M35" s="76">
        <v>787.5</v>
      </c>
      <c r="N35" s="77">
        <v>1050</v>
      </c>
      <c r="O35" s="57">
        <v>897.96875000000023</v>
      </c>
      <c r="P35" s="77">
        <v>1981.3</v>
      </c>
      <c r="Q35" s="76">
        <v>2940</v>
      </c>
      <c r="R35" s="77">
        <v>3990</v>
      </c>
      <c r="S35" s="57">
        <v>3476.727128082739</v>
      </c>
      <c r="T35" s="77">
        <v>3740.1</v>
      </c>
      <c r="U35" s="76">
        <v>2205</v>
      </c>
      <c r="V35" s="77">
        <v>2940</v>
      </c>
      <c r="W35" s="57">
        <v>2549.979427813008</v>
      </c>
      <c r="X35" s="77">
        <v>10882.9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>
        <v>40512</v>
      </c>
      <c r="C37" s="116"/>
      <c r="D37" s="117">
        <v>40518</v>
      </c>
      <c r="E37" s="78">
        <v>1417.5</v>
      </c>
      <c r="F37" s="79">
        <v>2047.5</v>
      </c>
      <c r="G37" s="59">
        <v>1750.3141104775345</v>
      </c>
      <c r="H37" s="79">
        <v>19752.7</v>
      </c>
      <c r="I37" s="78">
        <v>997.5</v>
      </c>
      <c r="J37" s="79">
        <v>1365</v>
      </c>
      <c r="K37" s="59">
        <v>1190.0429483946882</v>
      </c>
      <c r="L37" s="79">
        <v>5989.6</v>
      </c>
      <c r="M37" s="78">
        <v>735</v>
      </c>
      <c r="N37" s="79">
        <v>1050</v>
      </c>
      <c r="O37" s="59">
        <v>922.58181818181811</v>
      </c>
      <c r="P37" s="79">
        <v>658.3</v>
      </c>
      <c r="Q37" s="78">
        <v>3150</v>
      </c>
      <c r="R37" s="79">
        <v>3990</v>
      </c>
      <c r="S37" s="59">
        <v>3530.1505561648128</v>
      </c>
      <c r="T37" s="79">
        <v>3647</v>
      </c>
      <c r="U37" s="78">
        <v>2205</v>
      </c>
      <c r="V37" s="79">
        <v>2940</v>
      </c>
      <c r="W37" s="59">
        <v>2590.271353130262</v>
      </c>
      <c r="X37" s="79">
        <v>6881.8</v>
      </c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69</v>
      </c>
      <c r="C39" s="35" t="s">
        <v>74</v>
      </c>
    </row>
    <row r="40" spans="2:24" ht="12.75" customHeight="1" x14ac:dyDescent="0.15">
      <c r="B40" s="25" t="s">
        <v>73</v>
      </c>
      <c r="C40" s="35" t="s">
        <v>75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X42"/>
  <sheetViews>
    <sheetView zoomScale="75" workbookViewId="0">
      <selection activeCell="N41" sqref="N4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4" x14ac:dyDescent="0.15">
      <c r="B3" s="19" t="s">
        <v>99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0"/>
      <c r="C6" s="86" t="s">
        <v>0</v>
      </c>
      <c r="D6" s="87"/>
      <c r="E6" s="92" t="s">
        <v>109</v>
      </c>
      <c r="F6" s="93"/>
      <c r="G6" s="93"/>
      <c r="H6" s="94"/>
      <c r="I6" s="92" t="s">
        <v>12</v>
      </c>
      <c r="J6" s="93"/>
      <c r="K6" s="93"/>
      <c r="L6" s="94"/>
      <c r="M6" s="92" t="s">
        <v>13</v>
      </c>
      <c r="N6" s="93"/>
      <c r="O6" s="93"/>
      <c r="P6" s="94"/>
      <c r="Q6" s="95" t="s">
        <v>110</v>
      </c>
      <c r="R6" s="96"/>
      <c r="S6" s="96"/>
      <c r="T6" s="97"/>
      <c r="U6" s="92" t="s">
        <v>15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735</v>
      </c>
      <c r="F9" s="56">
        <v>998</v>
      </c>
      <c r="G9" s="72">
        <v>871</v>
      </c>
      <c r="H9" s="56">
        <v>50189</v>
      </c>
      <c r="I9" s="43">
        <v>1260</v>
      </c>
      <c r="J9" s="56">
        <v>1365</v>
      </c>
      <c r="K9" s="72">
        <v>1313</v>
      </c>
      <c r="L9" s="56">
        <v>23462</v>
      </c>
      <c r="M9" s="43">
        <v>1260</v>
      </c>
      <c r="N9" s="56">
        <v>1418</v>
      </c>
      <c r="O9" s="72">
        <v>1325</v>
      </c>
      <c r="P9" s="56">
        <v>19606</v>
      </c>
      <c r="Q9" s="43">
        <v>1313</v>
      </c>
      <c r="R9" s="56">
        <v>1450</v>
      </c>
      <c r="S9" s="72">
        <v>1384</v>
      </c>
      <c r="T9" s="56">
        <v>15889</v>
      </c>
      <c r="U9" s="43">
        <v>1155</v>
      </c>
      <c r="V9" s="56">
        <v>1334</v>
      </c>
      <c r="W9" s="72">
        <v>1263</v>
      </c>
      <c r="X9" s="56">
        <v>20646</v>
      </c>
    </row>
    <row r="10" spans="2:24" ht="14.1" customHeight="1" x14ac:dyDescent="0.15">
      <c r="B10" s="31"/>
      <c r="C10" s="34">
        <v>19</v>
      </c>
      <c r="D10" s="42"/>
      <c r="E10" s="31">
        <v>630</v>
      </c>
      <c r="F10" s="53">
        <v>1260</v>
      </c>
      <c r="G10" s="42">
        <v>950</v>
      </c>
      <c r="H10" s="53">
        <v>725383</v>
      </c>
      <c r="I10" s="31">
        <v>945</v>
      </c>
      <c r="J10" s="53">
        <v>1365</v>
      </c>
      <c r="K10" s="42">
        <v>1164</v>
      </c>
      <c r="L10" s="53">
        <v>275852</v>
      </c>
      <c r="M10" s="31">
        <v>998</v>
      </c>
      <c r="N10" s="53">
        <v>1365</v>
      </c>
      <c r="O10" s="42">
        <v>1190</v>
      </c>
      <c r="P10" s="53">
        <v>197537</v>
      </c>
      <c r="Q10" s="31">
        <v>998</v>
      </c>
      <c r="R10" s="53">
        <v>1441</v>
      </c>
      <c r="S10" s="42">
        <v>1196</v>
      </c>
      <c r="T10" s="53">
        <v>193547</v>
      </c>
      <c r="U10" s="31">
        <v>893</v>
      </c>
      <c r="V10" s="53">
        <v>1313</v>
      </c>
      <c r="W10" s="42">
        <v>1081</v>
      </c>
      <c r="X10" s="53">
        <v>299003</v>
      </c>
    </row>
    <row r="11" spans="2:24" ht="14.1" customHeight="1" x14ac:dyDescent="0.15">
      <c r="B11" s="31"/>
      <c r="C11" s="34">
        <v>20</v>
      </c>
      <c r="D11" s="42"/>
      <c r="E11" s="31">
        <v>683</v>
      </c>
      <c r="F11" s="53">
        <v>1187</v>
      </c>
      <c r="G11" s="42">
        <v>857</v>
      </c>
      <c r="H11" s="53">
        <v>769113</v>
      </c>
      <c r="I11" s="31">
        <v>998</v>
      </c>
      <c r="J11" s="53">
        <v>1418</v>
      </c>
      <c r="K11" s="42">
        <v>1172</v>
      </c>
      <c r="L11" s="53">
        <v>318575</v>
      </c>
      <c r="M11" s="31">
        <v>998</v>
      </c>
      <c r="N11" s="53">
        <v>1418</v>
      </c>
      <c r="O11" s="42">
        <v>1176</v>
      </c>
      <c r="P11" s="53">
        <v>214151</v>
      </c>
      <c r="Q11" s="31">
        <v>998</v>
      </c>
      <c r="R11" s="53">
        <v>1418</v>
      </c>
      <c r="S11" s="42">
        <v>1193</v>
      </c>
      <c r="T11" s="53">
        <v>229548</v>
      </c>
      <c r="U11" s="31">
        <v>945</v>
      </c>
      <c r="V11" s="53">
        <v>1365</v>
      </c>
      <c r="W11" s="42">
        <v>1137</v>
      </c>
      <c r="X11" s="53">
        <v>375533</v>
      </c>
    </row>
    <row r="12" spans="2:24" ht="14.1" customHeight="1" x14ac:dyDescent="0.15">
      <c r="B12" s="36"/>
      <c r="C12" s="37">
        <v>21</v>
      </c>
      <c r="D12" s="38"/>
      <c r="E12" s="36">
        <v>630</v>
      </c>
      <c r="F12" s="55">
        <v>1176</v>
      </c>
      <c r="G12" s="38">
        <v>862</v>
      </c>
      <c r="H12" s="55">
        <v>878587</v>
      </c>
      <c r="I12" s="36">
        <v>998</v>
      </c>
      <c r="J12" s="55">
        <v>1365</v>
      </c>
      <c r="K12" s="38">
        <v>1174</v>
      </c>
      <c r="L12" s="55">
        <v>333349</v>
      </c>
      <c r="M12" s="36">
        <v>998</v>
      </c>
      <c r="N12" s="55">
        <v>1418</v>
      </c>
      <c r="O12" s="38">
        <v>1184</v>
      </c>
      <c r="P12" s="55">
        <v>223266</v>
      </c>
      <c r="Q12" s="36">
        <v>998</v>
      </c>
      <c r="R12" s="55">
        <v>1391</v>
      </c>
      <c r="S12" s="38">
        <v>1191</v>
      </c>
      <c r="T12" s="55">
        <v>217735</v>
      </c>
      <c r="U12" s="36">
        <v>914</v>
      </c>
      <c r="V12" s="55">
        <v>1328</v>
      </c>
      <c r="W12" s="38">
        <v>1096</v>
      </c>
      <c r="X12" s="55">
        <v>364076</v>
      </c>
    </row>
    <row r="13" spans="2:24" ht="14.1" customHeight="1" x14ac:dyDescent="0.15">
      <c r="B13" s="7"/>
      <c r="C13" s="14">
        <v>11</v>
      </c>
      <c r="D13" s="30"/>
      <c r="E13" s="31">
        <v>630</v>
      </c>
      <c r="F13" s="53">
        <v>945</v>
      </c>
      <c r="G13" s="42">
        <v>771</v>
      </c>
      <c r="H13" s="53">
        <v>42466</v>
      </c>
      <c r="I13" s="31">
        <v>1050</v>
      </c>
      <c r="J13" s="53">
        <v>1328</v>
      </c>
      <c r="K13" s="42">
        <v>1152</v>
      </c>
      <c r="L13" s="53">
        <v>24984</v>
      </c>
      <c r="M13" s="31">
        <v>1050</v>
      </c>
      <c r="N13" s="53">
        <v>1334</v>
      </c>
      <c r="O13" s="42">
        <v>1155</v>
      </c>
      <c r="P13" s="53">
        <v>17586</v>
      </c>
      <c r="Q13" s="31">
        <v>1050</v>
      </c>
      <c r="R13" s="53">
        <v>1344</v>
      </c>
      <c r="S13" s="42">
        <v>1150</v>
      </c>
      <c r="T13" s="53">
        <v>14830</v>
      </c>
      <c r="U13" s="31">
        <v>945</v>
      </c>
      <c r="V13" s="53">
        <v>1260</v>
      </c>
      <c r="W13" s="42">
        <v>1059</v>
      </c>
      <c r="X13" s="53">
        <v>32308</v>
      </c>
    </row>
    <row r="14" spans="2:24" ht="14.1" customHeight="1" x14ac:dyDescent="0.15">
      <c r="B14" s="7"/>
      <c r="C14" s="14">
        <v>12</v>
      </c>
      <c r="D14" s="30"/>
      <c r="E14" s="31">
        <v>630</v>
      </c>
      <c r="F14" s="53">
        <v>922</v>
      </c>
      <c r="G14" s="42">
        <v>719</v>
      </c>
      <c r="H14" s="53">
        <v>73976</v>
      </c>
      <c r="I14" s="31">
        <v>998</v>
      </c>
      <c r="J14" s="53">
        <v>1344</v>
      </c>
      <c r="K14" s="42">
        <v>1139</v>
      </c>
      <c r="L14" s="53">
        <v>34872</v>
      </c>
      <c r="M14" s="31">
        <v>998</v>
      </c>
      <c r="N14" s="53">
        <v>1365</v>
      </c>
      <c r="O14" s="42">
        <v>1141</v>
      </c>
      <c r="P14" s="53">
        <v>19881</v>
      </c>
      <c r="Q14" s="31">
        <v>998</v>
      </c>
      <c r="R14" s="53">
        <v>1344</v>
      </c>
      <c r="S14" s="42">
        <v>1143</v>
      </c>
      <c r="T14" s="53">
        <v>16869</v>
      </c>
      <c r="U14" s="31">
        <v>945</v>
      </c>
      <c r="V14" s="53">
        <v>1260</v>
      </c>
      <c r="W14" s="42">
        <v>1070</v>
      </c>
      <c r="X14" s="53">
        <v>48943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630</v>
      </c>
      <c r="F15" s="53">
        <v>893</v>
      </c>
      <c r="G15" s="42">
        <v>750</v>
      </c>
      <c r="H15" s="53">
        <v>41755</v>
      </c>
      <c r="I15" s="31">
        <v>1050</v>
      </c>
      <c r="J15" s="53">
        <v>1350</v>
      </c>
      <c r="K15" s="42">
        <v>1134</v>
      </c>
      <c r="L15" s="53">
        <v>22868</v>
      </c>
      <c r="M15" s="31">
        <v>1050</v>
      </c>
      <c r="N15" s="53">
        <v>1418</v>
      </c>
      <c r="O15" s="42">
        <v>1136</v>
      </c>
      <c r="P15" s="53">
        <v>12299</v>
      </c>
      <c r="Q15" s="31">
        <v>998</v>
      </c>
      <c r="R15" s="53">
        <v>1344</v>
      </c>
      <c r="S15" s="42">
        <v>1134</v>
      </c>
      <c r="T15" s="53">
        <v>10492</v>
      </c>
      <c r="U15" s="31">
        <v>945</v>
      </c>
      <c r="V15" s="53">
        <v>1260</v>
      </c>
      <c r="W15" s="42">
        <v>1050</v>
      </c>
      <c r="X15" s="53">
        <v>28897</v>
      </c>
    </row>
    <row r="16" spans="2:24" ht="14.1" customHeight="1" x14ac:dyDescent="0.15">
      <c r="B16" s="7"/>
      <c r="C16" s="14">
        <v>2</v>
      </c>
      <c r="D16" s="30"/>
      <c r="E16" s="31">
        <v>683</v>
      </c>
      <c r="F16" s="53">
        <v>977</v>
      </c>
      <c r="G16" s="42">
        <v>815</v>
      </c>
      <c r="H16" s="53">
        <v>49044</v>
      </c>
      <c r="I16" s="31">
        <v>1050</v>
      </c>
      <c r="J16" s="53">
        <v>1300</v>
      </c>
      <c r="K16" s="42">
        <v>1141</v>
      </c>
      <c r="L16" s="53">
        <v>24673</v>
      </c>
      <c r="M16" s="31">
        <v>1050</v>
      </c>
      <c r="N16" s="53">
        <v>1281</v>
      </c>
      <c r="O16" s="42">
        <v>1152</v>
      </c>
      <c r="P16" s="53">
        <v>14702</v>
      </c>
      <c r="Q16" s="31">
        <v>1050</v>
      </c>
      <c r="R16" s="53">
        <v>1321</v>
      </c>
      <c r="S16" s="42">
        <v>1151</v>
      </c>
      <c r="T16" s="53">
        <v>12130</v>
      </c>
      <c r="U16" s="31">
        <v>998</v>
      </c>
      <c r="V16" s="53">
        <v>1260</v>
      </c>
      <c r="W16" s="42">
        <v>1059</v>
      </c>
      <c r="X16" s="53">
        <v>26447</v>
      </c>
    </row>
    <row r="17" spans="2:24" ht="14.1" customHeight="1" x14ac:dyDescent="0.15">
      <c r="B17" s="7"/>
      <c r="C17" s="14">
        <v>3</v>
      </c>
      <c r="D17" s="30"/>
      <c r="E17" s="31">
        <v>630</v>
      </c>
      <c r="F17" s="53">
        <v>1050</v>
      </c>
      <c r="G17" s="42">
        <v>839</v>
      </c>
      <c r="H17" s="53">
        <v>92507</v>
      </c>
      <c r="I17" s="31">
        <v>1050</v>
      </c>
      <c r="J17" s="53">
        <v>1313</v>
      </c>
      <c r="K17" s="42">
        <v>1151</v>
      </c>
      <c r="L17" s="53">
        <v>24280</v>
      </c>
      <c r="M17" s="31">
        <v>1050</v>
      </c>
      <c r="N17" s="53">
        <v>1365</v>
      </c>
      <c r="O17" s="42">
        <v>1153</v>
      </c>
      <c r="P17" s="53">
        <v>15942</v>
      </c>
      <c r="Q17" s="31">
        <v>1050</v>
      </c>
      <c r="R17" s="53">
        <v>1344</v>
      </c>
      <c r="S17" s="42">
        <v>1149</v>
      </c>
      <c r="T17" s="53">
        <v>13175</v>
      </c>
      <c r="U17" s="31">
        <v>945</v>
      </c>
      <c r="V17" s="53">
        <v>1208</v>
      </c>
      <c r="W17" s="42">
        <v>1066</v>
      </c>
      <c r="X17" s="53">
        <v>27860</v>
      </c>
    </row>
    <row r="18" spans="2:24" ht="14.1" customHeight="1" x14ac:dyDescent="0.15">
      <c r="B18" s="7"/>
      <c r="C18" s="14">
        <v>4</v>
      </c>
      <c r="D18" s="30"/>
      <c r="E18" s="31">
        <v>735</v>
      </c>
      <c r="F18" s="53">
        <v>1053</v>
      </c>
      <c r="G18" s="42">
        <v>902</v>
      </c>
      <c r="H18" s="53">
        <v>48588</v>
      </c>
      <c r="I18" s="31">
        <v>1050</v>
      </c>
      <c r="J18" s="53">
        <v>1350</v>
      </c>
      <c r="K18" s="42">
        <v>1149</v>
      </c>
      <c r="L18" s="53">
        <v>15425</v>
      </c>
      <c r="M18" s="31">
        <v>1082</v>
      </c>
      <c r="N18" s="53">
        <v>1403</v>
      </c>
      <c r="O18" s="42">
        <v>1177</v>
      </c>
      <c r="P18" s="53">
        <v>9790</v>
      </c>
      <c r="Q18" s="31">
        <v>1050</v>
      </c>
      <c r="R18" s="53">
        <v>1365</v>
      </c>
      <c r="S18" s="42">
        <v>1148</v>
      </c>
      <c r="T18" s="53">
        <v>8639</v>
      </c>
      <c r="U18" s="31">
        <v>945</v>
      </c>
      <c r="V18" s="53">
        <v>1247</v>
      </c>
      <c r="W18" s="42">
        <v>1099</v>
      </c>
      <c r="X18" s="53">
        <v>16000</v>
      </c>
    </row>
    <row r="19" spans="2:24" ht="14.1" customHeight="1" x14ac:dyDescent="0.15">
      <c r="B19" s="7"/>
      <c r="C19" s="14">
        <v>5</v>
      </c>
      <c r="D19" s="30"/>
      <c r="E19" s="31">
        <v>735</v>
      </c>
      <c r="F19" s="53">
        <v>1155</v>
      </c>
      <c r="G19" s="42">
        <v>944</v>
      </c>
      <c r="H19" s="53">
        <v>66801</v>
      </c>
      <c r="I19" s="31">
        <v>1050</v>
      </c>
      <c r="J19" s="53">
        <v>1313</v>
      </c>
      <c r="K19" s="42">
        <v>1154</v>
      </c>
      <c r="L19" s="53">
        <v>22029</v>
      </c>
      <c r="M19" s="31">
        <v>1050</v>
      </c>
      <c r="N19" s="53">
        <v>1313</v>
      </c>
      <c r="O19" s="42">
        <v>1166</v>
      </c>
      <c r="P19" s="53">
        <v>15051</v>
      </c>
      <c r="Q19" s="31">
        <v>1050</v>
      </c>
      <c r="R19" s="53">
        <v>1281</v>
      </c>
      <c r="S19" s="42">
        <v>1154</v>
      </c>
      <c r="T19" s="53">
        <v>11302</v>
      </c>
      <c r="U19" s="31">
        <v>945</v>
      </c>
      <c r="V19" s="53">
        <v>1218</v>
      </c>
      <c r="W19" s="42">
        <v>1077</v>
      </c>
      <c r="X19" s="53">
        <v>18295</v>
      </c>
    </row>
    <row r="20" spans="2:24" ht="14.1" customHeight="1" x14ac:dyDescent="0.15">
      <c r="B20" s="7"/>
      <c r="C20" s="14">
        <v>6</v>
      </c>
      <c r="D20" s="30"/>
      <c r="E20" s="31">
        <v>735</v>
      </c>
      <c r="F20" s="53">
        <v>1050</v>
      </c>
      <c r="G20" s="42">
        <v>854</v>
      </c>
      <c r="H20" s="53">
        <v>48426</v>
      </c>
      <c r="I20" s="31">
        <v>998</v>
      </c>
      <c r="J20" s="53">
        <v>1260</v>
      </c>
      <c r="K20" s="42">
        <v>1106</v>
      </c>
      <c r="L20" s="53">
        <v>19121</v>
      </c>
      <c r="M20" s="31">
        <v>998</v>
      </c>
      <c r="N20" s="53">
        <v>1313</v>
      </c>
      <c r="O20" s="42">
        <v>1104</v>
      </c>
      <c r="P20" s="53">
        <v>11006</v>
      </c>
      <c r="Q20" s="31">
        <v>998</v>
      </c>
      <c r="R20" s="53">
        <v>1313</v>
      </c>
      <c r="S20" s="42">
        <v>1111</v>
      </c>
      <c r="T20" s="53">
        <v>15546</v>
      </c>
      <c r="U20" s="31">
        <v>945</v>
      </c>
      <c r="V20" s="53">
        <v>1205</v>
      </c>
      <c r="W20" s="42">
        <v>1051</v>
      </c>
      <c r="X20" s="53">
        <v>14828</v>
      </c>
    </row>
    <row r="21" spans="2:24" ht="14.1" customHeight="1" x14ac:dyDescent="0.15">
      <c r="B21" s="7"/>
      <c r="C21" s="14">
        <v>7</v>
      </c>
      <c r="D21" s="30"/>
      <c r="E21" s="31">
        <v>788</v>
      </c>
      <c r="F21" s="53">
        <v>945</v>
      </c>
      <c r="G21" s="42">
        <v>843</v>
      </c>
      <c r="H21" s="53">
        <v>41014</v>
      </c>
      <c r="I21" s="31">
        <v>893</v>
      </c>
      <c r="J21" s="53">
        <v>1281</v>
      </c>
      <c r="K21" s="42">
        <v>1104</v>
      </c>
      <c r="L21" s="53">
        <v>11683</v>
      </c>
      <c r="M21" s="31">
        <v>893</v>
      </c>
      <c r="N21" s="53">
        <v>1281</v>
      </c>
      <c r="O21" s="42">
        <v>1078</v>
      </c>
      <c r="P21" s="53">
        <v>9135</v>
      </c>
      <c r="Q21" s="31">
        <v>893</v>
      </c>
      <c r="R21" s="53">
        <v>1313</v>
      </c>
      <c r="S21" s="42">
        <v>1087</v>
      </c>
      <c r="T21" s="53">
        <v>7730</v>
      </c>
      <c r="U21" s="31">
        <v>788</v>
      </c>
      <c r="V21" s="53">
        <v>1155</v>
      </c>
      <c r="W21" s="42">
        <v>1010</v>
      </c>
      <c r="X21" s="53">
        <v>9336</v>
      </c>
    </row>
    <row r="22" spans="2:24" ht="14.1" customHeight="1" x14ac:dyDescent="0.15">
      <c r="B22" s="7"/>
      <c r="C22" s="14">
        <v>8</v>
      </c>
      <c r="D22" s="30"/>
      <c r="E22" s="31">
        <v>683</v>
      </c>
      <c r="F22" s="53">
        <v>998</v>
      </c>
      <c r="G22" s="42">
        <v>800</v>
      </c>
      <c r="H22" s="53">
        <v>57319</v>
      </c>
      <c r="I22" s="31">
        <v>893</v>
      </c>
      <c r="J22" s="53">
        <v>1260</v>
      </c>
      <c r="K22" s="42">
        <v>1027</v>
      </c>
      <c r="L22" s="53">
        <v>21614</v>
      </c>
      <c r="M22" s="31">
        <v>893</v>
      </c>
      <c r="N22" s="53">
        <v>1260</v>
      </c>
      <c r="O22" s="42">
        <v>1036</v>
      </c>
      <c r="P22" s="53">
        <v>15072</v>
      </c>
      <c r="Q22" s="31">
        <v>893</v>
      </c>
      <c r="R22" s="53">
        <v>1281</v>
      </c>
      <c r="S22" s="42">
        <v>1057</v>
      </c>
      <c r="T22" s="53">
        <v>11784</v>
      </c>
      <c r="U22" s="31">
        <v>788</v>
      </c>
      <c r="V22" s="53">
        <v>1216</v>
      </c>
      <c r="W22" s="42">
        <v>959</v>
      </c>
      <c r="X22" s="53">
        <v>14037</v>
      </c>
    </row>
    <row r="23" spans="2:24" ht="14.1" customHeight="1" x14ac:dyDescent="0.15">
      <c r="B23" s="7"/>
      <c r="C23" s="14">
        <v>9</v>
      </c>
      <c r="D23" s="30"/>
      <c r="E23" s="31">
        <v>683</v>
      </c>
      <c r="F23" s="53">
        <v>1050</v>
      </c>
      <c r="G23" s="42">
        <v>813</v>
      </c>
      <c r="H23" s="53">
        <v>37960</v>
      </c>
      <c r="I23" s="31">
        <v>945</v>
      </c>
      <c r="J23" s="53">
        <v>1260</v>
      </c>
      <c r="K23" s="42">
        <v>1065</v>
      </c>
      <c r="L23" s="53">
        <v>21658</v>
      </c>
      <c r="M23" s="31">
        <v>945</v>
      </c>
      <c r="N23" s="53">
        <v>1313</v>
      </c>
      <c r="O23" s="42">
        <v>1070</v>
      </c>
      <c r="P23" s="53">
        <v>15415</v>
      </c>
      <c r="Q23" s="31">
        <v>945</v>
      </c>
      <c r="R23" s="53">
        <v>1313</v>
      </c>
      <c r="S23" s="42">
        <v>1084</v>
      </c>
      <c r="T23" s="53">
        <v>12650</v>
      </c>
      <c r="U23" s="31">
        <v>840</v>
      </c>
      <c r="V23" s="53">
        <v>1260</v>
      </c>
      <c r="W23" s="42">
        <v>1045</v>
      </c>
      <c r="X23" s="53">
        <v>11258</v>
      </c>
    </row>
    <row r="24" spans="2:24" ht="14.1" customHeight="1" x14ac:dyDescent="0.15">
      <c r="B24" s="7"/>
      <c r="C24" s="14">
        <v>10</v>
      </c>
      <c r="D24" s="30"/>
      <c r="E24" s="53">
        <v>682.5</v>
      </c>
      <c r="F24" s="53">
        <v>1050</v>
      </c>
      <c r="G24" s="53">
        <v>801.00000000000011</v>
      </c>
      <c r="H24" s="39">
        <v>40013.199999999997</v>
      </c>
      <c r="I24" s="53">
        <v>840</v>
      </c>
      <c r="J24" s="53">
        <v>1365</v>
      </c>
      <c r="K24" s="53">
        <v>1087.9170986374406</v>
      </c>
      <c r="L24" s="53">
        <v>16201.1</v>
      </c>
      <c r="M24" s="53">
        <v>892.5</v>
      </c>
      <c r="N24" s="53">
        <v>1365</v>
      </c>
      <c r="O24" s="53">
        <v>1089.0695433128683</v>
      </c>
      <c r="P24" s="53">
        <v>11072.599999999999</v>
      </c>
      <c r="Q24" s="53">
        <v>945</v>
      </c>
      <c r="R24" s="53">
        <v>1365</v>
      </c>
      <c r="S24" s="53">
        <v>1094.6853605560382</v>
      </c>
      <c r="T24" s="39">
        <v>8797.2999999999993</v>
      </c>
      <c r="U24" s="53">
        <v>787.5</v>
      </c>
      <c r="V24" s="39">
        <v>1281</v>
      </c>
      <c r="W24" s="53">
        <v>1023.9166938392874</v>
      </c>
      <c r="X24" s="53">
        <v>17833.899999999998</v>
      </c>
    </row>
    <row r="25" spans="2:24" ht="14.1" customHeight="1" x14ac:dyDescent="0.15">
      <c r="B25" s="10"/>
      <c r="C25" s="6">
        <v>11</v>
      </c>
      <c r="D25" s="18"/>
      <c r="E25" s="55">
        <v>630</v>
      </c>
      <c r="F25" s="55">
        <v>1050</v>
      </c>
      <c r="G25" s="55">
        <v>763.64699826265996</v>
      </c>
      <c r="H25" s="55">
        <v>45280.9</v>
      </c>
      <c r="I25" s="55">
        <v>840</v>
      </c>
      <c r="J25" s="55">
        <v>1365</v>
      </c>
      <c r="K25" s="55">
        <v>1079.5927440830869</v>
      </c>
      <c r="L25" s="55">
        <v>24743.699999999997</v>
      </c>
      <c r="M25" s="55">
        <v>892.5</v>
      </c>
      <c r="N25" s="55">
        <v>1365</v>
      </c>
      <c r="O25" s="55">
        <v>1090.7360170898226</v>
      </c>
      <c r="P25" s="55">
        <v>17351.599999999999</v>
      </c>
      <c r="Q25" s="55">
        <v>892.5</v>
      </c>
      <c r="R25" s="55">
        <v>1365</v>
      </c>
      <c r="S25" s="55">
        <v>1095.5303912947902</v>
      </c>
      <c r="T25" s="55">
        <v>12846.2</v>
      </c>
      <c r="U25" s="55">
        <v>840</v>
      </c>
      <c r="V25" s="55">
        <v>1260</v>
      </c>
      <c r="W25" s="55">
        <v>1023.5630298929269</v>
      </c>
      <c r="X25" s="54">
        <v>28149.5</v>
      </c>
    </row>
    <row r="26" spans="2:24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40484</v>
      </c>
      <c r="C29" s="113"/>
      <c r="D29" s="114">
        <v>40490</v>
      </c>
      <c r="E29" s="76">
        <v>682.5</v>
      </c>
      <c r="F29" s="77">
        <v>997.5</v>
      </c>
      <c r="G29" s="57">
        <v>777.34877325424645</v>
      </c>
      <c r="H29" s="77">
        <v>10326.299999999999</v>
      </c>
      <c r="I29" s="76">
        <v>840</v>
      </c>
      <c r="J29" s="77">
        <v>1312.5</v>
      </c>
      <c r="K29" s="57">
        <v>1090.2325898587933</v>
      </c>
      <c r="L29" s="77">
        <v>5161.2</v>
      </c>
      <c r="M29" s="76">
        <v>892.5</v>
      </c>
      <c r="N29" s="77">
        <v>1365</v>
      </c>
      <c r="O29" s="57">
        <v>1096.1917968750001</v>
      </c>
      <c r="P29" s="77">
        <v>3930.5</v>
      </c>
      <c r="Q29" s="76">
        <v>945</v>
      </c>
      <c r="R29" s="77">
        <v>1365</v>
      </c>
      <c r="S29" s="57">
        <v>1099.6262283971535</v>
      </c>
      <c r="T29" s="77">
        <v>2882.8</v>
      </c>
      <c r="U29" s="76">
        <v>840</v>
      </c>
      <c r="V29" s="77">
        <v>1249.5</v>
      </c>
      <c r="W29" s="57">
        <v>1008.1030858933882</v>
      </c>
      <c r="X29" s="77">
        <v>5346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40491</v>
      </c>
      <c r="C31" s="113"/>
      <c r="D31" s="114">
        <v>40497</v>
      </c>
      <c r="E31" s="76">
        <v>682.5</v>
      </c>
      <c r="F31" s="77">
        <v>997.5</v>
      </c>
      <c r="G31" s="57">
        <v>775.76319495922894</v>
      </c>
      <c r="H31" s="77">
        <v>10012.4</v>
      </c>
      <c r="I31" s="76">
        <v>945</v>
      </c>
      <c r="J31" s="77">
        <v>1365</v>
      </c>
      <c r="K31" s="57">
        <v>1154.719705305459</v>
      </c>
      <c r="L31" s="77">
        <v>5478.9</v>
      </c>
      <c r="M31" s="76">
        <v>945</v>
      </c>
      <c r="N31" s="77">
        <v>1365</v>
      </c>
      <c r="O31" s="57">
        <v>1157.9399415082512</v>
      </c>
      <c r="P31" s="77">
        <v>4110.5</v>
      </c>
      <c r="Q31" s="76">
        <v>945</v>
      </c>
      <c r="R31" s="77">
        <v>1365</v>
      </c>
      <c r="S31" s="57">
        <v>1159.4787027350171</v>
      </c>
      <c r="T31" s="77">
        <v>3313.8</v>
      </c>
      <c r="U31" s="76">
        <v>892.5</v>
      </c>
      <c r="V31" s="77">
        <v>1260</v>
      </c>
      <c r="W31" s="57">
        <v>1059.6601753548846</v>
      </c>
      <c r="X31" s="77">
        <v>7710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40498</v>
      </c>
      <c r="C33" s="113"/>
      <c r="D33" s="114">
        <v>40504</v>
      </c>
      <c r="E33" s="76">
        <v>630</v>
      </c>
      <c r="F33" s="77">
        <v>1050</v>
      </c>
      <c r="G33" s="57">
        <v>771.62563693648156</v>
      </c>
      <c r="H33" s="77">
        <v>6803.3</v>
      </c>
      <c r="I33" s="76">
        <v>945</v>
      </c>
      <c r="J33" s="77">
        <v>1365</v>
      </c>
      <c r="K33" s="57">
        <v>1083.5564062500005</v>
      </c>
      <c r="L33" s="77">
        <v>3431.6</v>
      </c>
      <c r="M33" s="76">
        <v>945</v>
      </c>
      <c r="N33" s="77">
        <v>1365</v>
      </c>
      <c r="O33" s="57">
        <v>1092.2937552039966</v>
      </c>
      <c r="P33" s="77">
        <v>2646.6</v>
      </c>
      <c r="Q33" s="76">
        <v>945</v>
      </c>
      <c r="R33" s="77">
        <v>1365</v>
      </c>
      <c r="S33" s="57">
        <v>1098.6982120838472</v>
      </c>
      <c r="T33" s="77">
        <v>2120.9</v>
      </c>
      <c r="U33" s="76">
        <v>945</v>
      </c>
      <c r="V33" s="77">
        <v>1249.5</v>
      </c>
      <c r="W33" s="57">
        <v>1050.647129465535</v>
      </c>
      <c r="X33" s="77">
        <v>5326.4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>
        <v>40506</v>
      </c>
      <c r="C35" s="113"/>
      <c r="D35" s="114">
        <v>40511</v>
      </c>
      <c r="E35" s="76">
        <v>651</v>
      </c>
      <c r="F35" s="77">
        <v>892.5</v>
      </c>
      <c r="G35" s="57">
        <v>743.98306285419881</v>
      </c>
      <c r="H35" s="77">
        <v>10075.1</v>
      </c>
      <c r="I35" s="76">
        <v>892.5</v>
      </c>
      <c r="J35" s="77">
        <v>1365</v>
      </c>
      <c r="K35" s="57">
        <v>1059.9510459806738</v>
      </c>
      <c r="L35" s="77">
        <v>4099.7</v>
      </c>
      <c r="M35" s="76">
        <v>892.5</v>
      </c>
      <c r="N35" s="77">
        <v>1365</v>
      </c>
      <c r="O35" s="57">
        <v>1062.6308768601409</v>
      </c>
      <c r="P35" s="77">
        <v>2718.5</v>
      </c>
      <c r="Q35" s="76">
        <v>892.5</v>
      </c>
      <c r="R35" s="77">
        <v>1365</v>
      </c>
      <c r="S35" s="57">
        <v>1070.3494320438479</v>
      </c>
      <c r="T35" s="77">
        <v>2102.6</v>
      </c>
      <c r="U35" s="76">
        <v>840</v>
      </c>
      <c r="V35" s="77">
        <v>1249.5</v>
      </c>
      <c r="W35" s="57">
        <v>1024.0533639556877</v>
      </c>
      <c r="X35" s="77">
        <v>3912.4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>
        <v>40512</v>
      </c>
      <c r="C37" s="116"/>
      <c r="D37" s="117">
        <v>40518</v>
      </c>
      <c r="E37" s="78">
        <v>630</v>
      </c>
      <c r="F37" s="79">
        <v>945</v>
      </c>
      <c r="G37" s="59">
        <v>740.63985695252813</v>
      </c>
      <c r="H37" s="79">
        <v>8063.8</v>
      </c>
      <c r="I37" s="78">
        <v>892.5</v>
      </c>
      <c r="J37" s="79">
        <v>1365</v>
      </c>
      <c r="K37" s="59">
        <v>1045.3736789686279</v>
      </c>
      <c r="L37" s="79">
        <v>6572.3</v>
      </c>
      <c r="M37" s="78">
        <v>892.5</v>
      </c>
      <c r="N37" s="79">
        <v>1365</v>
      </c>
      <c r="O37" s="59">
        <v>1051.3071679405089</v>
      </c>
      <c r="P37" s="79">
        <v>3945.5</v>
      </c>
      <c r="Q37" s="78">
        <v>892.5</v>
      </c>
      <c r="R37" s="79">
        <v>1365</v>
      </c>
      <c r="S37" s="59">
        <v>1060.6331391363947</v>
      </c>
      <c r="T37" s="79">
        <v>2426.1</v>
      </c>
      <c r="U37" s="78">
        <v>892.5</v>
      </c>
      <c r="V37" s="79">
        <v>1260</v>
      </c>
      <c r="W37" s="59">
        <v>999.93290772280602</v>
      </c>
      <c r="X37" s="79">
        <v>5854.7</v>
      </c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42"/>
  <sheetViews>
    <sheetView zoomScale="75" workbookViewId="0">
      <selection activeCell="H25" sqref="H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99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100"/>
      <c r="C6" s="86" t="s">
        <v>0</v>
      </c>
      <c r="D6" s="87"/>
      <c r="E6" s="92" t="s">
        <v>111</v>
      </c>
      <c r="F6" s="93"/>
      <c r="G6" s="93"/>
      <c r="H6" s="94"/>
      <c r="I6" s="89" t="s">
        <v>16</v>
      </c>
      <c r="J6" s="90"/>
      <c r="K6" s="90"/>
      <c r="L6" s="91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840</v>
      </c>
      <c r="F9" s="56">
        <v>1050</v>
      </c>
      <c r="G9" s="72">
        <v>943</v>
      </c>
      <c r="H9" s="56">
        <v>27738</v>
      </c>
      <c r="I9" s="43">
        <v>1517</v>
      </c>
      <c r="J9" s="56">
        <v>1757</v>
      </c>
      <c r="K9" s="72">
        <v>1670</v>
      </c>
      <c r="L9" s="56">
        <v>163446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735</v>
      </c>
      <c r="F10" s="53">
        <v>1155</v>
      </c>
      <c r="G10" s="42">
        <v>923</v>
      </c>
      <c r="H10" s="53">
        <v>371341</v>
      </c>
      <c r="I10" s="31">
        <v>1226</v>
      </c>
      <c r="J10" s="53">
        <v>1733</v>
      </c>
      <c r="K10" s="42">
        <v>1478</v>
      </c>
      <c r="L10" s="53">
        <v>2035723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735</v>
      </c>
      <c r="F11" s="53">
        <v>1155</v>
      </c>
      <c r="G11" s="42">
        <v>914</v>
      </c>
      <c r="H11" s="53">
        <v>401807</v>
      </c>
      <c r="I11" s="31">
        <v>1260</v>
      </c>
      <c r="J11" s="53">
        <v>1581</v>
      </c>
      <c r="K11" s="42">
        <v>1390</v>
      </c>
      <c r="L11" s="53">
        <v>2070816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1103</v>
      </c>
      <c r="G12" s="38">
        <v>902</v>
      </c>
      <c r="H12" s="55">
        <v>398965</v>
      </c>
      <c r="I12" s="36">
        <v>1208</v>
      </c>
      <c r="J12" s="55">
        <v>1518</v>
      </c>
      <c r="K12" s="38">
        <v>1377</v>
      </c>
      <c r="L12" s="55">
        <v>2644060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11</v>
      </c>
      <c r="D13" s="30"/>
      <c r="E13" s="31">
        <v>819</v>
      </c>
      <c r="F13" s="53">
        <v>1082</v>
      </c>
      <c r="G13" s="42">
        <v>904</v>
      </c>
      <c r="H13" s="53">
        <v>32604</v>
      </c>
      <c r="I13" s="31">
        <v>1287</v>
      </c>
      <c r="J13" s="53">
        <v>1488</v>
      </c>
      <c r="K13" s="42">
        <v>1370</v>
      </c>
      <c r="L13" s="53">
        <v>231643</v>
      </c>
    </row>
    <row r="14" spans="2:24" ht="14.1" customHeight="1" x14ac:dyDescent="0.15">
      <c r="B14" s="7"/>
      <c r="C14" s="14">
        <v>12</v>
      </c>
      <c r="D14" s="30"/>
      <c r="E14" s="31">
        <v>819</v>
      </c>
      <c r="F14" s="53">
        <v>1103</v>
      </c>
      <c r="G14" s="42">
        <v>938</v>
      </c>
      <c r="H14" s="53">
        <v>39568</v>
      </c>
      <c r="I14" s="31">
        <v>1260</v>
      </c>
      <c r="J14" s="53">
        <v>1499</v>
      </c>
      <c r="K14" s="42">
        <v>1407</v>
      </c>
      <c r="L14" s="53">
        <v>252419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788</v>
      </c>
      <c r="F15" s="53">
        <v>1034</v>
      </c>
      <c r="G15" s="42">
        <v>886</v>
      </c>
      <c r="H15" s="53">
        <v>32635</v>
      </c>
      <c r="I15" s="31">
        <v>1260</v>
      </c>
      <c r="J15" s="53">
        <v>1399</v>
      </c>
      <c r="K15" s="42">
        <v>1318</v>
      </c>
      <c r="L15" s="53">
        <v>214068</v>
      </c>
    </row>
    <row r="16" spans="2:24" ht="14.1" customHeight="1" x14ac:dyDescent="0.15">
      <c r="B16" s="7"/>
      <c r="C16" s="14">
        <v>2</v>
      </c>
      <c r="D16" s="30"/>
      <c r="E16" s="31">
        <v>735</v>
      </c>
      <c r="F16" s="53">
        <v>1036</v>
      </c>
      <c r="G16" s="42">
        <v>848</v>
      </c>
      <c r="H16" s="53">
        <v>33667</v>
      </c>
      <c r="I16" s="31">
        <v>1260</v>
      </c>
      <c r="J16" s="53">
        <v>1439</v>
      </c>
      <c r="K16" s="42">
        <v>1337</v>
      </c>
      <c r="L16" s="53">
        <v>182148</v>
      </c>
    </row>
    <row r="17" spans="2:12" ht="14.1" customHeight="1" x14ac:dyDescent="0.15">
      <c r="B17" s="7"/>
      <c r="C17" s="14">
        <v>3</v>
      </c>
      <c r="D17" s="30"/>
      <c r="E17" s="31">
        <v>735</v>
      </c>
      <c r="F17" s="53">
        <v>998</v>
      </c>
      <c r="G17" s="42">
        <v>838</v>
      </c>
      <c r="H17" s="53">
        <v>35098</v>
      </c>
      <c r="I17" s="31">
        <v>1259</v>
      </c>
      <c r="J17" s="53">
        <v>1527</v>
      </c>
      <c r="K17" s="42">
        <v>1381</v>
      </c>
      <c r="L17" s="53">
        <v>247853</v>
      </c>
    </row>
    <row r="18" spans="2:12" ht="14.1" customHeight="1" x14ac:dyDescent="0.15">
      <c r="B18" s="7"/>
      <c r="C18" s="14">
        <v>4</v>
      </c>
      <c r="D18" s="30"/>
      <c r="E18" s="31">
        <v>735</v>
      </c>
      <c r="F18" s="53">
        <v>998</v>
      </c>
      <c r="G18" s="42">
        <v>839</v>
      </c>
      <c r="H18" s="53">
        <v>17012</v>
      </c>
      <c r="I18" s="31">
        <v>1277</v>
      </c>
      <c r="J18" s="53">
        <v>1527</v>
      </c>
      <c r="K18" s="42">
        <v>1441</v>
      </c>
      <c r="L18" s="53">
        <v>131032</v>
      </c>
    </row>
    <row r="19" spans="2:12" ht="14.1" customHeight="1" x14ac:dyDescent="0.15">
      <c r="B19" s="7"/>
      <c r="C19" s="14">
        <v>5</v>
      </c>
      <c r="D19" s="30"/>
      <c r="E19" s="31">
        <v>683</v>
      </c>
      <c r="F19" s="53">
        <v>998</v>
      </c>
      <c r="G19" s="42">
        <v>832</v>
      </c>
      <c r="H19" s="53">
        <v>21629</v>
      </c>
      <c r="I19" s="31">
        <v>1305</v>
      </c>
      <c r="J19" s="53">
        <v>1565</v>
      </c>
      <c r="K19" s="42">
        <v>1461</v>
      </c>
      <c r="L19" s="53">
        <v>228689</v>
      </c>
    </row>
    <row r="20" spans="2:12" ht="14.1" customHeight="1" x14ac:dyDescent="0.15">
      <c r="B20" s="7"/>
      <c r="C20" s="14">
        <v>6</v>
      </c>
      <c r="D20" s="30"/>
      <c r="E20" s="31">
        <v>683</v>
      </c>
      <c r="F20" s="53">
        <v>998</v>
      </c>
      <c r="G20" s="42">
        <v>810</v>
      </c>
      <c r="H20" s="53">
        <v>20792</v>
      </c>
      <c r="I20" s="31">
        <v>1218</v>
      </c>
      <c r="J20" s="53">
        <v>1483</v>
      </c>
      <c r="K20" s="42">
        <v>1364</v>
      </c>
      <c r="L20" s="53">
        <v>212910</v>
      </c>
    </row>
    <row r="21" spans="2:12" ht="14.1" customHeight="1" x14ac:dyDescent="0.15">
      <c r="B21" s="7"/>
      <c r="C21" s="14">
        <v>7</v>
      </c>
      <c r="D21" s="30"/>
      <c r="E21" s="31">
        <v>630</v>
      </c>
      <c r="F21" s="53">
        <v>945</v>
      </c>
      <c r="G21" s="42">
        <v>754</v>
      </c>
      <c r="H21" s="53">
        <v>13867</v>
      </c>
      <c r="I21" s="31">
        <v>1089</v>
      </c>
      <c r="J21" s="53">
        <v>1418</v>
      </c>
      <c r="K21" s="42">
        <v>1229</v>
      </c>
      <c r="L21" s="53">
        <v>169274</v>
      </c>
    </row>
    <row r="22" spans="2:12" ht="14.1" customHeight="1" x14ac:dyDescent="0.15">
      <c r="B22" s="7"/>
      <c r="C22" s="14">
        <v>8</v>
      </c>
      <c r="D22" s="30"/>
      <c r="E22" s="31">
        <v>630</v>
      </c>
      <c r="F22" s="53">
        <v>945</v>
      </c>
      <c r="G22" s="42">
        <v>752</v>
      </c>
      <c r="H22" s="53">
        <v>25085</v>
      </c>
      <c r="I22" s="31">
        <v>1050</v>
      </c>
      <c r="J22" s="53">
        <v>1417</v>
      </c>
      <c r="K22" s="42">
        <v>1285</v>
      </c>
      <c r="L22" s="53">
        <v>162543</v>
      </c>
    </row>
    <row r="23" spans="2:12" ht="14.1" customHeight="1" x14ac:dyDescent="0.15">
      <c r="B23" s="7"/>
      <c r="C23" s="14">
        <v>9</v>
      </c>
      <c r="D23" s="30"/>
      <c r="E23" s="31">
        <v>683</v>
      </c>
      <c r="F23" s="53">
        <v>945</v>
      </c>
      <c r="G23" s="42">
        <v>806</v>
      </c>
      <c r="H23" s="53">
        <v>23348</v>
      </c>
      <c r="I23" s="31">
        <v>1082</v>
      </c>
      <c r="J23" s="53">
        <v>1442</v>
      </c>
      <c r="K23" s="42">
        <v>1269</v>
      </c>
      <c r="L23" s="53">
        <v>172633</v>
      </c>
    </row>
    <row r="24" spans="2:12" ht="14.1" customHeight="1" x14ac:dyDescent="0.15">
      <c r="B24" s="7"/>
      <c r="C24" s="14">
        <v>10</v>
      </c>
      <c r="D24" s="30"/>
      <c r="E24" s="53">
        <v>630</v>
      </c>
      <c r="F24" s="53">
        <v>945.10500000000002</v>
      </c>
      <c r="G24" s="53">
        <v>795.60928574121931</v>
      </c>
      <c r="H24" s="53">
        <v>29862</v>
      </c>
      <c r="I24" s="53">
        <v>1155</v>
      </c>
      <c r="J24" s="53">
        <v>1441.65</v>
      </c>
      <c r="K24" s="53">
        <v>1325.1138408276379</v>
      </c>
      <c r="L24" s="53">
        <v>188967.9</v>
      </c>
    </row>
    <row r="25" spans="2:12" ht="14.1" customHeight="1" x14ac:dyDescent="0.15">
      <c r="B25" s="10"/>
      <c r="C25" s="6">
        <v>11</v>
      </c>
      <c r="D25" s="18"/>
      <c r="E25" s="55">
        <v>682.5</v>
      </c>
      <c r="F25" s="55">
        <v>1050</v>
      </c>
      <c r="G25" s="55">
        <v>848.47228758169922</v>
      </c>
      <c r="H25" s="55">
        <v>34741.699999999997</v>
      </c>
      <c r="I25" s="55">
        <v>1125.6000000000001</v>
      </c>
      <c r="J25" s="55">
        <v>1575</v>
      </c>
      <c r="K25" s="55">
        <v>1332.0276217897833</v>
      </c>
      <c r="L25" s="54">
        <v>198431.4</v>
      </c>
    </row>
    <row r="26" spans="2:12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2">
        <v>40484</v>
      </c>
      <c r="C29" s="113"/>
      <c r="D29" s="114">
        <v>40490</v>
      </c>
      <c r="E29" s="76">
        <v>682.5</v>
      </c>
      <c r="F29" s="77">
        <v>945</v>
      </c>
      <c r="G29" s="57">
        <v>808.96919364331984</v>
      </c>
      <c r="H29" s="77">
        <v>6501.8</v>
      </c>
      <c r="I29" s="76">
        <v>1193.8500000000001</v>
      </c>
      <c r="J29" s="77">
        <v>1441.65</v>
      </c>
      <c r="K29" s="57">
        <v>1290.8152312648149</v>
      </c>
      <c r="L29" s="77">
        <v>20705.3</v>
      </c>
    </row>
    <row r="30" spans="2:12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2">
        <v>40491</v>
      </c>
      <c r="C31" s="113"/>
      <c r="D31" s="114">
        <v>40497</v>
      </c>
      <c r="E31" s="76">
        <v>682.5</v>
      </c>
      <c r="F31" s="77">
        <v>1050</v>
      </c>
      <c r="G31" s="57">
        <v>833.03702330885994</v>
      </c>
      <c r="H31" s="77">
        <v>8122</v>
      </c>
      <c r="I31" s="76">
        <v>1208.55</v>
      </c>
      <c r="J31" s="77">
        <v>1512</v>
      </c>
      <c r="K31" s="57">
        <v>1371.2701475595914</v>
      </c>
      <c r="L31" s="77">
        <v>43702.400000000001</v>
      </c>
    </row>
    <row r="32" spans="2:12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2">
        <v>40498</v>
      </c>
      <c r="C33" s="113"/>
      <c r="D33" s="114">
        <v>40504</v>
      </c>
      <c r="E33" s="76">
        <v>682.5</v>
      </c>
      <c r="F33" s="77">
        <v>1050</v>
      </c>
      <c r="G33" s="57">
        <v>836.67334190154531</v>
      </c>
      <c r="H33" s="77">
        <v>5655.2</v>
      </c>
      <c r="I33" s="76">
        <v>1145.2350000000001</v>
      </c>
      <c r="J33" s="77">
        <v>1575</v>
      </c>
      <c r="K33" s="57">
        <v>1361.5928377419436</v>
      </c>
      <c r="L33" s="77">
        <v>41524</v>
      </c>
    </row>
    <row r="34" spans="2:12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2">
        <v>40506</v>
      </c>
      <c r="C35" s="113"/>
      <c r="D35" s="114">
        <v>40511</v>
      </c>
      <c r="E35" s="76">
        <v>787.5</v>
      </c>
      <c r="F35" s="77">
        <v>997.5</v>
      </c>
      <c r="G35" s="57">
        <v>893.15969556585026</v>
      </c>
      <c r="H35" s="77">
        <v>7328.2</v>
      </c>
      <c r="I35" s="76">
        <v>1136.1000000000001</v>
      </c>
      <c r="J35" s="77">
        <v>1562.4</v>
      </c>
      <c r="K35" s="57">
        <v>1342.2950982419854</v>
      </c>
      <c r="L35" s="77">
        <v>48953.3</v>
      </c>
    </row>
    <row r="36" spans="2:12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5">
        <v>40512</v>
      </c>
      <c r="C37" s="116"/>
      <c r="D37" s="117">
        <v>40518</v>
      </c>
      <c r="E37" s="78">
        <v>682.5</v>
      </c>
      <c r="F37" s="79">
        <v>1050</v>
      </c>
      <c r="G37" s="59">
        <v>866.97854790885117</v>
      </c>
      <c r="H37" s="79">
        <v>7134.5</v>
      </c>
      <c r="I37" s="78">
        <v>1125.6000000000001</v>
      </c>
      <c r="J37" s="79">
        <v>1525.65</v>
      </c>
      <c r="K37" s="59">
        <v>1297.2450433867998</v>
      </c>
      <c r="L37" s="79">
        <v>43546.400000000001</v>
      </c>
    </row>
    <row r="38" spans="2:12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X45"/>
  <sheetViews>
    <sheetView topLeftCell="A10" zoomScale="74" zoomScaleNormal="74" workbookViewId="0">
      <selection activeCell="H45" sqref="H4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99</v>
      </c>
    </row>
    <row r="4" spans="2:24" ht="11.25" customHeight="1" x14ac:dyDescent="0.15">
      <c r="X4" s="20" t="s">
        <v>76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6" t="s">
        <v>0</v>
      </c>
      <c r="D6" s="87"/>
      <c r="E6" s="605" t="s">
        <v>147</v>
      </c>
      <c r="F6" s="606"/>
      <c r="G6" s="606"/>
      <c r="H6" s="607"/>
      <c r="I6" s="605" t="s">
        <v>150</v>
      </c>
      <c r="J6" s="606"/>
      <c r="K6" s="606"/>
      <c r="L6" s="607"/>
      <c r="M6" s="605" t="s">
        <v>157</v>
      </c>
      <c r="N6" s="606"/>
      <c r="O6" s="606"/>
      <c r="P6" s="607"/>
      <c r="Q6" s="605" t="s">
        <v>163</v>
      </c>
      <c r="R6" s="606"/>
      <c r="S6" s="606"/>
      <c r="T6" s="607"/>
      <c r="U6" s="605" t="s">
        <v>164</v>
      </c>
      <c r="V6" s="606"/>
      <c r="W6" s="606"/>
      <c r="X6" s="607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105</v>
      </c>
      <c r="E9" s="43">
        <v>1617</v>
      </c>
      <c r="F9" s="56">
        <v>1759</v>
      </c>
      <c r="G9" s="72">
        <v>1675</v>
      </c>
      <c r="H9" s="56">
        <v>9996</v>
      </c>
      <c r="I9" s="43">
        <v>3150</v>
      </c>
      <c r="J9" s="56">
        <v>3434</v>
      </c>
      <c r="K9" s="72">
        <v>3321</v>
      </c>
      <c r="L9" s="56">
        <v>2656</v>
      </c>
      <c r="M9" s="43">
        <v>1202</v>
      </c>
      <c r="N9" s="56">
        <v>1334</v>
      </c>
      <c r="O9" s="72">
        <v>1276</v>
      </c>
      <c r="P9" s="56">
        <v>18198</v>
      </c>
      <c r="Q9" s="43">
        <v>1733</v>
      </c>
      <c r="R9" s="56">
        <v>1995</v>
      </c>
      <c r="S9" s="72">
        <v>1852</v>
      </c>
      <c r="T9" s="56">
        <v>5978</v>
      </c>
      <c r="U9" s="43">
        <v>966</v>
      </c>
      <c r="V9" s="56">
        <v>1312</v>
      </c>
      <c r="W9" s="72">
        <v>1218</v>
      </c>
      <c r="X9" s="56">
        <v>5225</v>
      </c>
    </row>
    <row r="10" spans="2:24" s="35" customFormat="1" ht="14.1" customHeight="1" x14ac:dyDescent="0.15">
      <c r="B10" s="31"/>
      <c r="C10" s="34">
        <v>19</v>
      </c>
      <c r="D10" s="42"/>
      <c r="E10" s="31">
        <v>1690</v>
      </c>
      <c r="F10" s="53">
        <v>1690</v>
      </c>
      <c r="G10" s="42">
        <v>1690</v>
      </c>
      <c r="H10" s="53">
        <v>24024</v>
      </c>
      <c r="I10" s="31">
        <v>2856</v>
      </c>
      <c r="J10" s="53">
        <v>3465</v>
      </c>
      <c r="K10" s="42">
        <v>3085</v>
      </c>
      <c r="L10" s="53">
        <v>19280</v>
      </c>
      <c r="M10" s="31">
        <v>998</v>
      </c>
      <c r="N10" s="53">
        <v>1418</v>
      </c>
      <c r="O10" s="42">
        <v>1227</v>
      </c>
      <c r="P10" s="53">
        <v>181268</v>
      </c>
      <c r="Q10" s="31">
        <v>1575</v>
      </c>
      <c r="R10" s="53">
        <v>2310</v>
      </c>
      <c r="S10" s="42">
        <v>1894</v>
      </c>
      <c r="T10" s="53">
        <v>93824</v>
      </c>
      <c r="U10" s="31">
        <v>819</v>
      </c>
      <c r="V10" s="53">
        <v>1470</v>
      </c>
      <c r="W10" s="42">
        <v>1048</v>
      </c>
      <c r="X10" s="53">
        <v>60754</v>
      </c>
    </row>
    <row r="11" spans="2:24" s="35" customFormat="1" ht="14.1" customHeight="1" x14ac:dyDescent="0.15">
      <c r="B11" s="31"/>
      <c r="C11" s="34">
        <v>20</v>
      </c>
      <c r="D11" s="42"/>
      <c r="E11" s="31">
        <v>1050</v>
      </c>
      <c r="F11" s="53">
        <v>1775</v>
      </c>
      <c r="G11" s="42">
        <v>1372</v>
      </c>
      <c r="H11" s="53">
        <v>19736</v>
      </c>
      <c r="I11" s="31">
        <v>2516</v>
      </c>
      <c r="J11" s="53">
        <v>3255</v>
      </c>
      <c r="K11" s="42">
        <v>2791</v>
      </c>
      <c r="L11" s="53">
        <v>61367</v>
      </c>
      <c r="M11" s="31">
        <v>945</v>
      </c>
      <c r="N11" s="53">
        <v>1523</v>
      </c>
      <c r="O11" s="42">
        <v>1287</v>
      </c>
      <c r="P11" s="53">
        <v>218894</v>
      </c>
      <c r="Q11" s="31">
        <v>1399</v>
      </c>
      <c r="R11" s="53">
        <v>2363</v>
      </c>
      <c r="S11" s="42">
        <v>2020</v>
      </c>
      <c r="T11" s="53">
        <v>139200</v>
      </c>
      <c r="U11" s="31">
        <v>840</v>
      </c>
      <c r="V11" s="53">
        <v>1313</v>
      </c>
      <c r="W11" s="42">
        <v>1099</v>
      </c>
      <c r="X11" s="53">
        <v>103240</v>
      </c>
    </row>
    <row r="12" spans="2:24" s="35" customFormat="1" ht="14.1" customHeight="1" x14ac:dyDescent="0.15">
      <c r="B12" s="36"/>
      <c r="C12" s="37">
        <v>21</v>
      </c>
      <c r="D12" s="38"/>
      <c r="E12" s="36">
        <v>1155</v>
      </c>
      <c r="F12" s="55">
        <v>1365</v>
      </c>
      <c r="G12" s="38">
        <v>1339</v>
      </c>
      <c r="H12" s="55">
        <v>14803</v>
      </c>
      <c r="I12" s="36">
        <v>2310</v>
      </c>
      <c r="J12" s="55">
        <v>3255</v>
      </c>
      <c r="K12" s="38">
        <v>2608</v>
      </c>
      <c r="L12" s="55">
        <v>83037</v>
      </c>
      <c r="M12" s="36">
        <v>1029</v>
      </c>
      <c r="N12" s="55">
        <v>1418</v>
      </c>
      <c r="O12" s="38">
        <v>1225</v>
      </c>
      <c r="P12" s="55">
        <v>242130</v>
      </c>
      <c r="Q12" s="36">
        <v>1575</v>
      </c>
      <c r="R12" s="55">
        <v>2520</v>
      </c>
      <c r="S12" s="38">
        <v>2069</v>
      </c>
      <c r="T12" s="55">
        <v>163722</v>
      </c>
      <c r="U12" s="36">
        <v>788</v>
      </c>
      <c r="V12" s="55">
        <v>1260</v>
      </c>
      <c r="W12" s="38">
        <v>1041</v>
      </c>
      <c r="X12" s="55">
        <v>167961</v>
      </c>
    </row>
    <row r="13" spans="2:24" s="35" customFormat="1" ht="14.1" customHeight="1" x14ac:dyDescent="0.15">
      <c r="B13" s="7"/>
      <c r="C13" s="14">
        <v>11</v>
      </c>
      <c r="D13" s="30"/>
      <c r="E13" s="76" t="s">
        <v>55</v>
      </c>
      <c r="F13" s="77" t="s">
        <v>55</v>
      </c>
      <c r="G13" s="57" t="s">
        <v>55</v>
      </c>
      <c r="H13" s="77">
        <v>2025</v>
      </c>
      <c r="I13" s="31">
        <v>2450</v>
      </c>
      <c r="J13" s="53">
        <v>2890</v>
      </c>
      <c r="K13" s="42">
        <v>2670</v>
      </c>
      <c r="L13" s="53">
        <v>8018</v>
      </c>
      <c r="M13" s="76">
        <v>1050</v>
      </c>
      <c r="N13" s="77">
        <v>1313</v>
      </c>
      <c r="O13" s="57">
        <v>1108</v>
      </c>
      <c r="P13" s="53">
        <v>13662</v>
      </c>
      <c r="Q13" s="31">
        <v>1575</v>
      </c>
      <c r="R13" s="53">
        <v>2205</v>
      </c>
      <c r="S13" s="42">
        <v>1690</v>
      </c>
      <c r="T13" s="53">
        <v>10082</v>
      </c>
      <c r="U13" s="31">
        <v>788</v>
      </c>
      <c r="V13" s="53">
        <v>1155</v>
      </c>
      <c r="W13" s="42">
        <v>956</v>
      </c>
      <c r="X13" s="53">
        <v>7697</v>
      </c>
    </row>
    <row r="14" spans="2:24" s="35" customFormat="1" ht="14.1" customHeight="1" x14ac:dyDescent="0.15">
      <c r="B14" s="7"/>
      <c r="C14" s="14">
        <v>12</v>
      </c>
      <c r="D14" s="30"/>
      <c r="E14" s="76">
        <v>1365</v>
      </c>
      <c r="F14" s="77">
        <v>1365</v>
      </c>
      <c r="G14" s="57">
        <v>1365</v>
      </c>
      <c r="H14" s="77">
        <v>4556</v>
      </c>
      <c r="I14" s="76">
        <v>2533</v>
      </c>
      <c r="J14" s="77">
        <v>3045</v>
      </c>
      <c r="K14" s="57">
        <v>2763</v>
      </c>
      <c r="L14" s="53">
        <v>4978</v>
      </c>
      <c r="M14" s="76">
        <v>1029</v>
      </c>
      <c r="N14" s="77">
        <v>1158</v>
      </c>
      <c r="O14" s="57">
        <v>1055</v>
      </c>
      <c r="P14" s="53">
        <v>18659</v>
      </c>
      <c r="Q14" s="31">
        <v>1575</v>
      </c>
      <c r="R14" s="53">
        <v>1890</v>
      </c>
      <c r="S14" s="42">
        <v>1682</v>
      </c>
      <c r="T14" s="53">
        <v>14120</v>
      </c>
      <c r="U14" s="31">
        <v>788</v>
      </c>
      <c r="V14" s="53">
        <v>1155</v>
      </c>
      <c r="W14" s="42">
        <v>913</v>
      </c>
      <c r="X14" s="53">
        <v>14262</v>
      </c>
    </row>
    <row r="15" spans="2:24" s="35" customFormat="1" ht="14.1" customHeight="1" x14ac:dyDescent="0.15">
      <c r="B15" s="7" t="s">
        <v>101</v>
      </c>
      <c r="C15" s="14">
        <v>1</v>
      </c>
      <c r="D15" s="30" t="s">
        <v>54</v>
      </c>
      <c r="E15" s="76" t="s">
        <v>55</v>
      </c>
      <c r="F15" s="77" t="s">
        <v>55</v>
      </c>
      <c r="G15" s="57" t="s">
        <v>55</v>
      </c>
      <c r="H15" s="77">
        <v>1768</v>
      </c>
      <c r="I15" s="31">
        <v>2459</v>
      </c>
      <c r="J15" s="53">
        <v>2730</v>
      </c>
      <c r="K15" s="42">
        <v>2605</v>
      </c>
      <c r="L15" s="53">
        <v>3238</v>
      </c>
      <c r="M15" s="76">
        <v>1019</v>
      </c>
      <c r="N15" s="77">
        <v>1229</v>
      </c>
      <c r="O15" s="57">
        <v>1064</v>
      </c>
      <c r="P15" s="53">
        <v>14303</v>
      </c>
      <c r="Q15" s="31">
        <v>1575</v>
      </c>
      <c r="R15" s="53">
        <v>1890</v>
      </c>
      <c r="S15" s="42">
        <v>1690</v>
      </c>
      <c r="T15" s="53">
        <v>7990</v>
      </c>
      <c r="U15" s="31">
        <v>1050</v>
      </c>
      <c r="V15" s="53">
        <v>1260</v>
      </c>
      <c r="W15" s="42">
        <v>1051</v>
      </c>
      <c r="X15" s="53">
        <v>8683</v>
      </c>
    </row>
    <row r="16" spans="2:24" s="35" customFormat="1" ht="14.1" customHeight="1" x14ac:dyDescent="0.15">
      <c r="B16" s="7"/>
      <c r="C16" s="14">
        <v>2</v>
      </c>
      <c r="D16" s="30"/>
      <c r="E16" s="76" t="s">
        <v>55</v>
      </c>
      <c r="F16" s="77" t="s">
        <v>55</v>
      </c>
      <c r="G16" s="57" t="s">
        <v>55</v>
      </c>
      <c r="H16" s="77">
        <v>45</v>
      </c>
      <c r="I16" s="76">
        <v>2415</v>
      </c>
      <c r="J16" s="77">
        <v>2625</v>
      </c>
      <c r="K16" s="57">
        <v>2525</v>
      </c>
      <c r="L16" s="53">
        <v>3470</v>
      </c>
      <c r="M16" s="31">
        <v>992</v>
      </c>
      <c r="N16" s="53">
        <v>1155</v>
      </c>
      <c r="O16" s="42">
        <v>1101</v>
      </c>
      <c r="P16" s="53">
        <v>16158</v>
      </c>
      <c r="Q16" s="31">
        <v>1575</v>
      </c>
      <c r="R16" s="53">
        <v>2205</v>
      </c>
      <c r="S16" s="42">
        <v>1682</v>
      </c>
      <c r="T16" s="53">
        <v>12784</v>
      </c>
      <c r="U16" s="31">
        <v>1050</v>
      </c>
      <c r="V16" s="53">
        <v>1155</v>
      </c>
      <c r="W16" s="42">
        <v>1076</v>
      </c>
      <c r="X16" s="53">
        <v>9913</v>
      </c>
    </row>
    <row r="17" spans="2:24" s="35" customFormat="1" ht="14.1" customHeight="1" x14ac:dyDescent="0.15">
      <c r="B17" s="7"/>
      <c r="C17" s="14">
        <v>3</v>
      </c>
      <c r="D17" s="30"/>
      <c r="E17" s="76" t="s">
        <v>55</v>
      </c>
      <c r="F17" s="77" t="s">
        <v>55</v>
      </c>
      <c r="G17" s="57" t="s">
        <v>55</v>
      </c>
      <c r="H17" s="53">
        <v>104</v>
      </c>
      <c r="I17" s="31">
        <v>2625</v>
      </c>
      <c r="J17" s="53">
        <v>2940</v>
      </c>
      <c r="K17" s="42">
        <v>2851</v>
      </c>
      <c r="L17" s="53">
        <v>5130</v>
      </c>
      <c r="M17" s="65">
        <v>1103</v>
      </c>
      <c r="N17" s="66">
        <v>1218</v>
      </c>
      <c r="O17" s="64">
        <v>1159</v>
      </c>
      <c r="P17" s="53">
        <v>26765</v>
      </c>
      <c r="Q17" s="31">
        <v>1523</v>
      </c>
      <c r="R17" s="53">
        <v>2205</v>
      </c>
      <c r="S17" s="42">
        <v>1770</v>
      </c>
      <c r="T17" s="53">
        <v>14424</v>
      </c>
      <c r="U17" s="31">
        <v>1050</v>
      </c>
      <c r="V17" s="53">
        <v>1260</v>
      </c>
      <c r="W17" s="42">
        <v>1051</v>
      </c>
      <c r="X17" s="53">
        <v>6939</v>
      </c>
    </row>
    <row r="18" spans="2:24" s="35" customFormat="1" ht="14.1" customHeight="1" x14ac:dyDescent="0.15">
      <c r="B18" s="7"/>
      <c r="C18" s="14">
        <v>4</v>
      </c>
      <c r="D18" s="30"/>
      <c r="E18" s="76" t="s">
        <v>55</v>
      </c>
      <c r="F18" s="77" t="s">
        <v>55</v>
      </c>
      <c r="G18" s="57" t="s">
        <v>55</v>
      </c>
      <c r="H18" s="77">
        <v>45</v>
      </c>
      <c r="I18" s="76">
        <v>2415</v>
      </c>
      <c r="J18" s="77">
        <v>2730</v>
      </c>
      <c r="K18" s="57">
        <v>2532</v>
      </c>
      <c r="L18" s="53">
        <v>3032</v>
      </c>
      <c r="M18" s="76">
        <v>1085</v>
      </c>
      <c r="N18" s="77">
        <v>1218</v>
      </c>
      <c r="O18" s="57">
        <v>1121</v>
      </c>
      <c r="P18" s="53">
        <v>14103</v>
      </c>
      <c r="Q18" s="31">
        <v>1628</v>
      </c>
      <c r="R18" s="53">
        <v>1995</v>
      </c>
      <c r="S18" s="42">
        <v>1852</v>
      </c>
      <c r="T18" s="53">
        <v>16944</v>
      </c>
      <c r="U18" s="31">
        <v>893</v>
      </c>
      <c r="V18" s="53">
        <v>1050</v>
      </c>
      <c r="W18" s="42">
        <v>949</v>
      </c>
      <c r="X18" s="53">
        <v>14133</v>
      </c>
    </row>
    <row r="19" spans="2:24" s="35" customFormat="1" ht="14.1" customHeight="1" x14ac:dyDescent="0.15">
      <c r="B19" s="7"/>
      <c r="C19" s="14">
        <v>5</v>
      </c>
      <c r="D19" s="30"/>
      <c r="E19" s="76" t="s">
        <v>55</v>
      </c>
      <c r="F19" s="77" t="s">
        <v>55</v>
      </c>
      <c r="G19" s="57" t="s">
        <v>55</v>
      </c>
      <c r="H19" s="77" t="s">
        <v>55</v>
      </c>
      <c r="I19" s="31">
        <v>2730</v>
      </c>
      <c r="J19" s="53">
        <v>2730</v>
      </c>
      <c r="K19" s="42">
        <v>2730</v>
      </c>
      <c r="L19" s="53">
        <v>4549</v>
      </c>
      <c r="M19" s="31">
        <v>1103</v>
      </c>
      <c r="N19" s="53">
        <v>1218</v>
      </c>
      <c r="O19" s="42">
        <v>1145</v>
      </c>
      <c r="P19" s="53">
        <v>13513</v>
      </c>
      <c r="Q19" s="31">
        <v>1680</v>
      </c>
      <c r="R19" s="53">
        <v>1995</v>
      </c>
      <c r="S19" s="42">
        <v>1884</v>
      </c>
      <c r="T19" s="53">
        <v>11502</v>
      </c>
      <c r="U19" s="31">
        <v>1050</v>
      </c>
      <c r="V19" s="53">
        <v>1208</v>
      </c>
      <c r="W19" s="42">
        <v>1084</v>
      </c>
      <c r="X19" s="53">
        <v>6376</v>
      </c>
    </row>
    <row r="20" spans="2:24" s="35" customFormat="1" ht="14.1" customHeight="1" x14ac:dyDescent="0.15">
      <c r="B20" s="7"/>
      <c r="C20" s="14">
        <v>6</v>
      </c>
      <c r="D20" s="30"/>
      <c r="E20" s="76" t="s">
        <v>55</v>
      </c>
      <c r="F20" s="77" t="s">
        <v>55</v>
      </c>
      <c r="G20" s="57" t="s">
        <v>55</v>
      </c>
      <c r="H20" s="77">
        <v>42</v>
      </c>
      <c r="I20" s="76">
        <v>2766</v>
      </c>
      <c r="J20" s="77">
        <v>2766</v>
      </c>
      <c r="K20" s="57">
        <v>2766</v>
      </c>
      <c r="L20" s="53">
        <v>5853</v>
      </c>
      <c r="M20" s="31">
        <v>1092</v>
      </c>
      <c r="N20" s="53">
        <v>1155</v>
      </c>
      <c r="O20" s="42">
        <v>1131</v>
      </c>
      <c r="P20" s="53">
        <v>10840</v>
      </c>
      <c r="Q20" s="31">
        <v>1890</v>
      </c>
      <c r="R20" s="53">
        <v>1995</v>
      </c>
      <c r="S20" s="42">
        <v>1947</v>
      </c>
      <c r="T20" s="53">
        <v>12788</v>
      </c>
      <c r="U20" s="31">
        <v>1050</v>
      </c>
      <c r="V20" s="53">
        <v>1050</v>
      </c>
      <c r="W20" s="42">
        <v>1050</v>
      </c>
      <c r="X20" s="53">
        <v>7980</v>
      </c>
    </row>
    <row r="21" spans="2:24" s="35" customFormat="1" ht="14.1" customHeight="1" x14ac:dyDescent="0.15">
      <c r="B21" s="7"/>
      <c r="C21" s="14">
        <v>7</v>
      </c>
      <c r="D21" s="30"/>
      <c r="E21" s="76" t="s">
        <v>55</v>
      </c>
      <c r="F21" s="77" t="s">
        <v>55</v>
      </c>
      <c r="G21" s="57" t="s">
        <v>55</v>
      </c>
      <c r="H21" s="77">
        <v>40</v>
      </c>
      <c r="I21" s="76">
        <v>2730</v>
      </c>
      <c r="J21" s="77">
        <v>2982</v>
      </c>
      <c r="K21" s="57">
        <v>2878</v>
      </c>
      <c r="L21" s="53">
        <v>4794</v>
      </c>
      <c r="M21" s="76">
        <v>1050</v>
      </c>
      <c r="N21" s="77">
        <v>1216</v>
      </c>
      <c r="O21" s="57">
        <v>1104</v>
      </c>
      <c r="P21" s="53">
        <v>10157</v>
      </c>
      <c r="Q21" s="31">
        <v>1890</v>
      </c>
      <c r="R21" s="53">
        <v>1977</v>
      </c>
      <c r="S21" s="42">
        <v>1923</v>
      </c>
      <c r="T21" s="53">
        <v>9065</v>
      </c>
      <c r="U21" s="31">
        <v>1050</v>
      </c>
      <c r="V21" s="53">
        <v>1050</v>
      </c>
      <c r="W21" s="42">
        <v>1050</v>
      </c>
      <c r="X21" s="53">
        <v>5007</v>
      </c>
    </row>
    <row r="22" spans="2:24" s="35" customFormat="1" ht="14.1" customHeight="1" x14ac:dyDescent="0.15">
      <c r="B22" s="7"/>
      <c r="C22" s="14">
        <v>8</v>
      </c>
      <c r="D22" s="30"/>
      <c r="E22" s="76" t="s">
        <v>55</v>
      </c>
      <c r="F22" s="77" t="s">
        <v>55</v>
      </c>
      <c r="G22" s="57" t="s">
        <v>55</v>
      </c>
      <c r="H22" s="66">
        <v>91</v>
      </c>
      <c r="I22" s="76">
        <v>2730</v>
      </c>
      <c r="J22" s="77">
        <v>2730</v>
      </c>
      <c r="K22" s="57">
        <v>2730</v>
      </c>
      <c r="L22" s="53">
        <v>4833</v>
      </c>
      <c r="M22" s="76">
        <v>1050</v>
      </c>
      <c r="N22" s="77">
        <v>1155</v>
      </c>
      <c r="O22" s="57">
        <v>1112</v>
      </c>
      <c r="P22" s="53">
        <v>11056</v>
      </c>
      <c r="Q22" s="31">
        <v>1890</v>
      </c>
      <c r="R22" s="53">
        <v>1995</v>
      </c>
      <c r="S22" s="42">
        <v>1945</v>
      </c>
      <c r="T22" s="53">
        <v>11021</v>
      </c>
      <c r="U22" s="31">
        <v>840</v>
      </c>
      <c r="V22" s="53">
        <v>1050</v>
      </c>
      <c r="W22" s="42">
        <v>998</v>
      </c>
      <c r="X22" s="53">
        <v>7897</v>
      </c>
    </row>
    <row r="23" spans="2:24" s="35" customFormat="1" ht="14.1" customHeight="1" x14ac:dyDescent="0.15">
      <c r="B23" s="7"/>
      <c r="C23" s="14">
        <v>9</v>
      </c>
      <c r="D23" s="30"/>
      <c r="E23" s="76" t="s">
        <v>55</v>
      </c>
      <c r="F23" s="77" t="s">
        <v>55</v>
      </c>
      <c r="G23" s="57" t="s">
        <v>55</v>
      </c>
      <c r="H23" s="77">
        <v>509</v>
      </c>
      <c r="I23" s="76">
        <v>2787</v>
      </c>
      <c r="J23" s="77">
        <v>2787</v>
      </c>
      <c r="K23" s="57">
        <v>2787</v>
      </c>
      <c r="L23" s="53">
        <v>3975</v>
      </c>
      <c r="M23" s="76">
        <v>998</v>
      </c>
      <c r="N23" s="77">
        <v>1150</v>
      </c>
      <c r="O23" s="57">
        <v>1073</v>
      </c>
      <c r="P23" s="53">
        <v>8659</v>
      </c>
      <c r="Q23" s="31">
        <v>1890</v>
      </c>
      <c r="R23" s="53">
        <v>1995</v>
      </c>
      <c r="S23" s="42">
        <v>1933</v>
      </c>
      <c r="T23" s="53">
        <v>7488</v>
      </c>
      <c r="U23" s="31">
        <v>735</v>
      </c>
      <c r="V23" s="53">
        <v>1050</v>
      </c>
      <c r="W23" s="42">
        <v>922</v>
      </c>
      <c r="X23" s="53">
        <v>6911</v>
      </c>
    </row>
    <row r="24" spans="2:24" s="35" customFormat="1" ht="14.1" customHeight="1" x14ac:dyDescent="0.15">
      <c r="B24" s="7"/>
      <c r="C24" s="14">
        <v>10</v>
      </c>
      <c r="D24" s="30"/>
      <c r="E24" s="123">
        <v>0</v>
      </c>
      <c r="F24" s="123">
        <v>0</v>
      </c>
      <c r="G24" s="123">
        <v>0</v>
      </c>
      <c r="H24" s="123">
        <v>0</v>
      </c>
      <c r="I24" s="77">
        <v>2520</v>
      </c>
      <c r="J24" s="77">
        <v>3003</v>
      </c>
      <c r="K24" s="77">
        <v>2777.5254003313084</v>
      </c>
      <c r="L24" s="53">
        <v>4818.6000000000004</v>
      </c>
      <c r="M24" s="77">
        <v>924</v>
      </c>
      <c r="N24" s="77">
        <v>1312.5</v>
      </c>
      <c r="O24" s="77">
        <v>1086.3761796380595</v>
      </c>
      <c r="P24" s="53">
        <v>14429.3</v>
      </c>
      <c r="Q24" s="53">
        <v>1785</v>
      </c>
      <c r="R24" s="53">
        <v>1995</v>
      </c>
      <c r="S24" s="53">
        <v>1885.511155537785</v>
      </c>
      <c r="T24" s="53">
        <v>6124.7</v>
      </c>
      <c r="U24" s="53">
        <v>714</v>
      </c>
      <c r="V24" s="53">
        <v>1050</v>
      </c>
      <c r="W24" s="53">
        <v>916.21081643265745</v>
      </c>
      <c r="X24" s="53">
        <v>9058.2000000000007</v>
      </c>
    </row>
    <row r="25" spans="2:24" s="35" customFormat="1" ht="14.1" customHeight="1" x14ac:dyDescent="0.15">
      <c r="B25" s="10"/>
      <c r="C25" s="6">
        <v>11</v>
      </c>
      <c r="D25" s="18"/>
      <c r="E25" s="125">
        <v>0</v>
      </c>
      <c r="F25" s="125">
        <v>0</v>
      </c>
      <c r="G25" s="125">
        <v>0</v>
      </c>
      <c r="H25" s="125">
        <v>0</v>
      </c>
      <c r="I25" s="79">
        <v>2625</v>
      </c>
      <c r="J25" s="79">
        <v>3003</v>
      </c>
      <c r="K25" s="79">
        <v>2818.2023089609679</v>
      </c>
      <c r="L25" s="55">
        <v>8026</v>
      </c>
      <c r="M25" s="79">
        <v>945</v>
      </c>
      <c r="N25" s="79">
        <v>1299.9000000000001</v>
      </c>
      <c r="O25" s="79">
        <v>1049.7233506534405</v>
      </c>
      <c r="P25" s="55">
        <v>10277.9</v>
      </c>
      <c r="Q25" s="55">
        <v>1680</v>
      </c>
      <c r="R25" s="55">
        <v>1890</v>
      </c>
      <c r="S25" s="55">
        <v>1786.7203161141101</v>
      </c>
      <c r="T25" s="55">
        <v>7613.3</v>
      </c>
      <c r="U25" s="55">
        <v>840</v>
      </c>
      <c r="V25" s="55">
        <v>997.5</v>
      </c>
      <c r="W25" s="55">
        <v>968.51757727470624</v>
      </c>
      <c r="X25" s="54">
        <v>9509.7000000000007</v>
      </c>
    </row>
    <row r="26" spans="2:24" ht="13.5" customHeight="1" x14ac:dyDescent="0.15">
      <c r="B26" s="31"/>
      <c r="C26" s="50" t="s">
        <v>0</v>
      </c>
      <c r="D26" s="52"/>
      <c r="E26" s="608" t="s">
        <v>160</v>
      </c>
      <c r="F26" s="609"/>
      <c r="G26" s="609"/>
      <c r="H26" s="610"/>
      <c r="I26" s="608" t="s">
        <v>161</v>
      </c>
      <c r="J26" s="609"/>
      <c r="K26" s="609"/>
      <c r="L26" s="610"/>
      <c r="M26" s="608" t="s">
        <v>165</v>
      </c>
      <c r="N26" s="609"/>
      <c r="O26" s="609"/>
      <c r="P26" s="610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88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72</v>
      </c>
      <c r="C29" s="32">
        <v>18</v>
      </c>
      <c r="D29" s="33" t="s">
        <v>105</v>
      </c>
      <c r="E29" s="43">
        <v>2940</v>
      </c>
      <c r="F29" s="56">
        <v>3098</v>
      </c>
      <c r="G29" s="72">
        <v>3046</v>
      </c>
      <c r="H29" s="56">
        <v>28161</v>
      </c>
      <c r="I29" s="43">
        <v>3518</v>
      </c>
      <c r="J29" s="56">
        <v>3885</v>
      </c>
      <c r="K29" s="72">
        <v>3735</v>
      </c>
      <c r="L29" s="56">
        <v>14192</v>
      </c>
      <c r="M29" s="43">
        <v>2415</v>
      </c>
      <c r="N29" s="56">
        <v>2520</v>
      </c>
      <c r="O29" s="72">
        <v>2471</v>
      </c>
      <c r="P29" s="56">
        <v>5656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19</v>
      </c>
      <c r="D30" s="42"/>
      <c r="E30" s="31">
        <v>2415</v>
      </c>
      <c r="F30" s="53">
        <v>3150</v>
      </c>
      <c r="G30" s="42">
        <v>2805</v>
      </c>
      <c r="H30" s="53">
        <v>154420</v>
      </c>
      <c r="I30" s="31">
        <v>2730</v>
      </c>
      <c r="J30" s="53">
        <v>3518</v>
      </c>
      <c r="K30" s="42">
        <v>3207</v>
      </c>
      <c r="L30" s="53">
        <v>151693</v>
      </c>
      <c r="M30" s="31">
        <v>2100</v>
      </c>
      <c r="N30" s="53">
        <v>2625</v>
      </c>
      <c r="O30" s="42">
        <v>2415</v>
      </c>
      <c r="P30" s="53">
        <v>61906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20</v>
      </c>
      <c r="D31" s="42"/>
      <c r="E31" s="31">
        <v>2310</v>
      </c>
      <c r="F31" s="53">
        <v>2993</v>
      </c>
      <c r="G31" s="42">
        <v>2650</v>
      </c>
      <c r="H31" s="53">
        <v>91656</v>
      </c>
      <c r="I31" s="31">
        <v>2415</v>
      </c>
      <c r="J31" s="53">
        <v>3150</v>
      </c>
      <c r="K31" s="42">
        <v>2814</v>
      </c>
      <c r="L31" s="53">
        <v>172491</v>
      </c>
      <c r="M31" s="31">
        <v>1995</v>
      </c>
      <c r="N31" s="53">
        <v>2520</v>
      </c>
      <c r="O31" s="42">
        <v>2220</v>
      </c>
      <c r="P31" s="53">
        <v>16294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21</v>
      </c>
      <c r="D32" s="38"/>
      <c r="E32" s="36">
        <v>1995</v>
      </c>
      <c r="F32" s="55">
        <v>2730</v>
      </c>
      <c r="G32" s="38">
        <v>2448</v>
      </c>
      <c r="H32" s="55">
        <v>124577</v>
      </c>
      <c r="I32" s="36">
        <v>2205</v>
      </c>
      <c r="J32" s="55">
        <v>3150</v>
      </c>
      <c r="K32" s="38">
        <v>2745</v>
      </c>
      <c r="L32" s="55">
        <v>184451</v>
      </c>
      <c r="M32" s="78" t="s">
        <v>55</v>
      </c>
      <c r="N32" s="79" t="s">
        <v>55</v>
      </c>
      <c r="O32" s="59" t="s">
        <v>55</v>
      </c>
      <c r="P32" s="79" t="s">
        <v>55</v>
      </c>
      <c r="Q32" s="31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11</v>
      </c>
      <c r="D33" s="30"/>
      <c r="E33" s="31">
        <v>2205</v>
      </c>
      <c r="F33" s="53">
        <v>2625</v>
      </c>
      <c r="G33" s="42">
        <v>2312</v>
      </c>
      <c r="H33" s="53">
        <v>12073</v>
      </c>
      <c r="I33" s="31">
        <v>2520</v>
      </c>
      <c r="J33" s="53">
        <v>2835</v>
      </c>
      <c r="K33" s="42">
        <v>2610</v>
      </c>
      <c r="L33" s="53">
        <v>18959</v>
      </c>
      <c r="M33" s="76" t="s">
        <v>55</v>
      </c>
      <c r="N33" s="77" t="s">
        <v>55</v>
      </c>
      <c r="O33" s="57" t="s">
        <v>55</v>
      </c>
      <c r="P33" s="77" t="s">
        <v>55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12</v>
      </c>
      <c r="D34" s="30"/>
      <c r="E34" s="31">
        <v>2205</v>
      </c>
      <c r="F34" s="53">
        <v>2625</v>
      </c>
      <c r="G34" s="42">
        <v>2422</v>
      </c>
      <c r="H34" s="53">
        <v>19410</v>
      </c>
      <c r="I34" s="31">
        <v>2520</v>
      </c>
      <c r="J34" s="53">
        <v>2940</v>
      </c>
      <c r="K34" s="42">
        <v>2734</v>
      </c>
      <c r="L34" s="53">
        <v>23777</v>
      </c>
      <c r="M34" s="76" t="s">
        <v>55</v>
      </c>
      <c r="N34" s="77" t="s">
        <v>55</v>
      </c>
      <c r="O34" s="57" t="s">
        <v>55</v>
      </c>
      <c r="P34" s="77" t="s">
        <v>55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101</v>
      </c>
      <c r="C35" s="14">
        <v>1</v>
      </c>
      <c r="D35" s="30" t="s">
        <v>54</v>
      </c>
      <c r="E35" s="31">
        <v>2363</v>
      </c>
      <c r="F35" s="53">
        <v>2678</v>
      </c>
      <c r="G35" s="42">
        <v>2479</v>
      </c>
      <c r="H35" s="53">
        <v>10066</v>
      </c>
      <c r="I35" s="31">
        <v>2520</v>
      </c>
      <c r="J35" s="53">
        <v>2940</v>
      </c>
      <c r="K35" s="42">
        <v>2725</v>
      </c>
      <c r="L35" s="53">
        <v>12855</v>
      </c>
      <c r="M35" s="76" t="s">
        <v>55</v>
      </c>
      <c r="N35" s="77" t="s">
        <v>55</v>
      </c>
      <c r="O35" s="57" t="s">
        <v>55</v>
      </c>
      <c r="P35" s="77" t="s">
        <v>55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2</v>
      </c>
      <c r="D36" s="30"/>
      <c r="E36" s="31">
        <v>2310</v>
      </c>
      <c r="F36" s="53">
        <v>2678</v>
      </c>
      <c r="G36" s="42">
        <v>2453</v>
      </c>
      <c r="H36" s="53">
        <v>14065</v>
      </c>
      <c r="I36" s="31">
        <v>2520</v>
      </c>
      <c r="J36" s="53">
        <v>2940</v>
      </c>
      <c r="K36" s="42">
        <v>2699</v>
      </c>
      <c r="L36" s="53">
        <v>11989</v>
      </c>
      <c r="M36" s="76" t="s">
        <v>55</v>
      </c>
      <c r="N36" s="77" t="s">
        <v>55</v>
      </c>
      <c r="O36" s="57" t="s">
        <v>55</v>
      </c>
      <c r="P36" s="77" t="s">
        <v>55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3</v>
      </c>
      <c r="D37" s="30"/>
      <c r="E37" s="31">
        <v>2415</v>
      </c>
      <c r="F37" s="53">
        <v>2573</v>
      </c>
      <c r="G37" s="42">
        <v>2516</v>
      </c>
      <c r="H37" s="53">
        <v>14455</v>
      </c>
      <c r="I37" s="31">
        <v>2625</v>
      </c>
      <c r="J37" s="53">
        <v>2940</v>
      </c>
      <c r="K37" s="42">
        <v>2812</v>
      </c>
      <c r="L37" s="53">
        <v>17635</v>
      </c>
      <c r="M37" s="76" t="s">
        <v>55</v>
      </c>
      <c r="N37" s="77" t="s">
        <v>55</v>
      </c>
      <c r="O37" s="57" t="s">
        <v>55</v>
      </c>
      <c r="P37" s="77" t="s">
        <v>55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4</v>
      </c>
      <c r="D38" s="30"/>
      <c r="E38" s="31">
        <v>2415</v>
      </c>
      <c r="F38" s="53">
        <v>2678</v>
      </c>
      <c r="G38" s="42">
        <v>2479</v>
      </c>
      <c r="H38" s="53">
        <v>10887</v>
      </c>
      <c r="I38" s="31">
        <v>2625</v>
      </c>
      <c r="J38" s="53">
        <v>2940</v>
      </c>
      <c r="K38" s="42">
        <v>2768</v>
      </c>
      <c r="L38" s="53">
        <v>15273</v>
      </c>
      <c r="M38" s="76" t="s">
        <v>55</v>
      </c>
      <c r="N38" s="77" t="s">
        <v>55</v>
      </c>
      <c r="O38" s="57" t="s">
        <v>55</v>
      </c>
      <c r="P38" s="77" t="s">
        <v>55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5</v>
      </c>
      <c r="D39" s="30"/>
      <c r="E39" s="31">
        <v>2415</v>
      </c>
      <c r="F39" s="53">
        <v>2730</v>
      </c>
      <c r="G39" s="42">
        <v>2538</v>
      </c>
      <c r="H39" s="53">
        <v>10173</v>
      </c>
      <c r="I39" s="31">
        <v>2783</v>
      </c>
      <c r="J39" s="53">
        <v>2977</v>
      </c>
      <c r="K39" s="42">
        <v>2883</v>
      </c>
      <c r="L39" s="53">
        <v>12950</v>
      </c>
      <c r="M39" s="76" t="s">
        <v>55</v>
      </c>
      <c r="N39" s="77" t="s">
        <v>55</v>
      </c>
      <c r="O39" s="57" t="s">
        <v>55</v>
      </c>
      <c r="P39" s="77" t="s">
        <v>55</v>
      </c>
      <c r="Q39" s="31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6</v>
      </c>
      <c r="D40" s="30"/>
      <c r="E40" s="31">
        <v>2310</v>
      </c>
      <c r="F40" s="53">
        <v>2494</v>
      </c>
      <c r="G40" s="42">
        <v>2421</v>
      </c>
      <c r="H40" s="53">
        <v>11092</v>
      </c>
      <c r="I40" s="31">
        <v>2625</v>
      </c>
      <c r="J40" s="53">
        <v>2940</v>
      </c>
      <c r="K40" s="42">
        <v>2755</v>
      </c>
      <c r="L40" s="53">
        <v>14779</v>
      </c>
      <c r="M40" s="76" t="s">
        <v>55</v>
      </c>
      <c r="N40" s="77" t="s">
        <v>55</v>
      </c>
      <c r="O40" s="57" t="s">
        <v>55</v>
      </c>
      <c r="P40" s="77" t="s">
        <v>55</v>
      </c>
      <c r="Q40" s="31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7</v>
      </c>
      <c r="D41" s="30"/>
      <c r="E41" s="31">
        <v>2310</v>
      </c>
      <c r="F41" s="53">
        <v>2468</v>
      </c>
      <c r="G41" s="42">
        <v>2384</v>
      </c>
      <c r="H41" s="53">
        <v>5985</v>
      </c>
      <c r="I41" s="31">
        <v>2783</v>
      </c>
      <c r="J41" s="53">
        <v>2993</v>
      </c>
      <c r="K41" s="42">
        <v>2870</v>
      </c>
      <c r="L41" s="53">
        <v>10411</v>
      </c>
      <c r="M41" s="76" t="s">
        <v>55</v>
      </c>
      <c r="N41" s="77" t="s">
        <v>55</v>
      </c>
      <c r="O41" s="57" t="s">
        <v>55</v>
      </c>
      <c r="P41" s="77" t="s">
        <v>55</v>
      </c>
      <c r="Q41" s="31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8</v>
      </c>
      <c r="D42" s="30"/>
      <c r="E42" s="31">
        <v>2363</v>
      </c>
      <c r="F42" s="53">
        <v>2520</v>
      </c>
      <c r="G42" s="42">
        <v>2450</v>
      </c>
      <c r="H42" s="53">
        <v>10881</v>
      </c>
      <c r="I42" s="31">
        <v>2783</v>
      </c>
      <c r="J42" s="53">
        <v>2940</v>
      </c>
      <c r="K42" s="42">
        <v>2878</v>
      </c>
      <c r="L42" s="53">
        <v>13507</v>
      </c>
      <c r="M42" s="76" t="s">
        <v>55</v>
      </c>
      <c r="N42" s="77" t="s">
        <v>55</v>
      </c>
      <c r="O42" s="57" t="s">
        <v>55</v>
      </c>
      <c r="P42" s="77" t="s">
        <v>55</v>
      </c>
      <c r="Q42" s="31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9</v>
      </c>
      <c r="D43" s="30"/>
      <c r="E43" s="31">
        <v>2310</v>
      </c>
      <c r="F43" s="53">
        <v>2594</v>
      </c>
      <c r="G43" s="42">
        <v>2475</v>
      </c>
      <c r="H43" s="53">
        <v>8989</v>
      </c>
      <c r="I43" s="31">
        <v>2835</v>
      </c>
      <c r="J43" s="53">
        <v>3012</v>
      </c>
      <c r="K43" s="42">
        <v>2906</v>
      </c>
      <c r="L43" s="53">
        <v>17167</v>
      </c>
      <c r="M43" s="76" t="s">
        <v>55</v>
      </c>
      <c r="N43" s="77" t="s">
        <v>55</v>
      </c>
      <c r="O43" s="57" t="s">
        <v>55</v>
      </c>
      <c r="P43" s="77" t="s">
        <v>55</v>
      </c>
      <c r="Q43" s="31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10</v>
      </c>
      <c r="D44" s="30"/>
      <c r="E44" s="53">
        <v>2310</v>
      </c>
      <c r="F44" s="53">
        <v>2572.5</v>
      </c>
      <c r="G44" s="53">
        <v>2461.6382346917876</v>
      </c>
      <c r="H44" s="53">
        <v>8765.7000000000007</v>
      </c>
      <c r="I44" s="53">
        <v>2730</v>
      </c>
      <c r="J44" s="53">
        <v>3012.4500000000003</v>
      </c>
      <c r="K44" s="53">
        <v>2868.9796384395813</v>
      </c>
      <c r="L44" s="53">
        <v>13029.3</v>
      </c>
      <c r="M44" s="123">
        <v>0</v>
      </c>
      <c r="N44" s="123">
        <v>0</v>
      </c>
      <c r="O44" s="123">
        <v>0</v>
      </c>
      <c r="P44" s="123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11</v>
      </c>
      <c r="D45" s="18"/>
      <c r="E45" s="55">
        <v>2310</v>
      </c>
      <c r="F45" s="55">
        <v>2625</v>
      </c>
      <c r="G45" s="55">
        <v>2466.3459652706852</v>
      </c>
      <c r="H45" s="55">
        <v>9849.1</v>
      </c>
      <c r="I45" s="55">
        <v>2730</v>
      </c>
      <c r="J45" s="55">
        <v>2940</v>
      </c>
      <c r="K45" s="55">
        <v>2836.5360112496946</v>
      </c>
      <c r="L45" s="55">
        <v>17267.8</v>
      </c>
      <c r="M45" s="125">
        <v>0</v>
      </c>
      <c r="N45" s="125">
        <v>0</v>
      </c>
      <c r="O45" s="125">
        <v>0</v>
      </c>
      <c r="P45" s="135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X42"/>
  <sheetViews>
    <sheetView zoomScale="75" workbookViewId="0">
      <selection activeCell="H25" sqref="H25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93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3</v>
      </c>
      <c r="R6" s="90"/>
      <c r="S6" s="90"/>
      <c r="T6" s="91"/>
      <c r="U6" s="95" t="s">
        <v>11</v>
      </c>
      <c r="V6" s="96"/>
      <c r="W6" s="96"/>
      <c r="X6" s="97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2415</v>
      </c>
      <c r="F9" s="56">
        <v>4043</v>
      </c>
      <c r="G9" s="72">
        <v>2886</v>
      </c>
      <c r="H9" s="56">
        <v>295176</v>
      </c>
      <c r="I9" s="43">
        <v>1785</v>
      </c>
      <c r="J9" s="56">
        <v>2415</v>
      </c>
      <c r="K9" s="72">
        <v>2115</v>
      </c>
      <c r="L9" s="56">
        <v>498384</v>
      </c>
      <c r="M9" s="43">
        <v>1575</v>
      </c>
      <c r="N9" s="56">
        <v>2205</v>
      </c>
      <c r="O9" s="72">
        <v>1818</v>
      </c>
      <c r="P9" s="56">
        <v>135336</v>
      </c>
      <c r="Q9" s="43">
        <v>4935</v>
      </c>
      <c r="R9" s="56">
        <v>5985</v>
      </c>
      <c r="S9" s="72">
        <v>5376</v>
      </c>
      <c r="T9" s="56">
        <v>69732</v>
      </c>
      <c r="U9" s="43">
        <v>4725</v>
      </c>
      <c r="V9" s="56">
        <v>5618</v>
      </c>
      <c r="W9" s="72">
        <v>5097</v>
      </c>
      <c r="X9" s="56">
        <v>117383</v>
      </c>
    </row>
    <row r="10" spans="2:24" ht="14.1" customHeight="1" x14ac:dyDescent="0.15">
      <c r="B10" s="31"/>
      <c r="C10" s="34">
        <v>19</v>
      </c>
      <c r="D10" s="42"/>
      <c r="E10" s="31">
        <v>2100</v>
      </c>
      <c r="F10" s="53">
        <v>3465</v>
      </c>
      <c r="G10" s="42">
        <v>2774</v>
      </c>
      <c r="H10" s="53">
        <v>511346</v>
      </c>
      <c r="I10" s="31">
        <v>1418</v>
      </c>
      <c r="J10" s="53">
        <v>2310</v>
      </c>
      <c r="K10" s="42">
        <v>1971</v>
      </c>
      <c r="L10" s="53">
        <v>704605</v>
      </c>
      <c r="M10" s="31">
        <v>1208</v>
      </c>
      <c r="N10" s="53">
        <v>2006</v>
      </c>
      <c r="O10" s="42">
        <v>1740</v>
      </c>
      <c r="P10" s="53">
        <v>199701</v>
      </c>
      <c r="Q10" s="31">
        <v>4725</v>
      </c>
      <c r="R10" s="53">
        <v>5880</v>
      </c>
      <c r="S10" s="42">
        <v>5558</v>
      </c>
      <c r="T10" s="53">
        <v>100234</v>
      </c>
      <c r="U10" s="31">
        <v>4200</v>
      </c>
      <c r="V10" s="53">
        <v>5400</v>
      </c>
      <c r="W10" s="42">
        <v>5011</v>
      </c>
      <c r="X10" s="53">
        <v>229294</v>
      </c>
    </row>
    <row r="11" spans="2:24" ht="14.1" customHeight="1" x14ac:dyDescent="0.15">
      <c r="B11" s="31"/>
      <c r="C11" s="34">
        <v>20</v>
      </c>
      <c r="D11" s="42"/>
      <c r="E11" s="31">
        <v>1680</v>
      </c>
      <c r="F11" s="53">
        <v>3045</v>
      </c>
      <c r="G11" s="42">
        <v>2331</v>
      </c>
      <c r="H11" s="53">
        <v>719796</v>
      </c>
      <c r="I11" s="31">
        <v>1313</v>
      </c>
      <c r="J11" s="53">
        <v>2100</v>
      </c>
      <c r="K11" s="42">
        <v>1775</v>
      </c>
      <c r="L11" s="53">
        <v>801593</v>
      </c>
      <c r="M11" s="31">
        <v>1050</v>
      </c>
      <c r="N11" s="53">
        <v>1947</v>
      </c>
      <c r="O11" s="42">
        <v>1555</v>
      </c>
      <c r="P11" s="53">
        <v>283311</v>
      </c>
      <c r="Q11" s="31">
        <v>4095</v>
      </c>
      <c r="R11" s="53">
        <v>5880</v>
      </c>
      <c r="S11" s="42">
        <v>5010</v>
      </c>
      <c r="T11" s="53">
        <v>101266</v>
      </c>
      <c r="U11" s="31">
        <v>3438</v>
      </c>
      <c r="V11" s="53">
        <v>5145</v>
      </c>
      <c r="W11" s="42">
        <v>4168</v>
      </c>
      <c r="X11" s="53">
        <v>280147</v>
      </c>
    </row>
    <row r="12" spans="2:24" ht="14.1" customHeight="1" x14ac:dyDescent="0.15">
      <c r="B12" s="36"/>
      <c r="C12" s="37">
        <v>21</v>
      </c>
      <c r="D12" s="38"/>
      <c r="E12" s="36">
        <v>1575</v>
      </c>
      <c r="F12" s="55">
        <v>3150</v>
      </c>
      <c r="G12" s="38">
        <v>2178</v>
      </c>
      <c r="H12" s="55">
        <v>930765</v>
      </c>
      <c r="I12" s="36">
        <v>1260</v>
      </c>
      <c r="J12" s="55">
        <v>2100</v>
      </c>
      <c r="K12" s="38">
        <v>1662</v>
      </c>
      <c r="L12" s="55">
        <v>1039453</v>
      </c>
      <c r="M12" s="36">
        <v>1050</v>
      </c>
      <c r="N12" s="55">
        <v>1890</v>
      </c>
      <c r="O12" s="38">
        <v>1486</v>
      </c>
      <c r="P12" s="55">
        <v>347286</v>
      </c>
      <c r="Q12" s="36">
        <v>3360</v>
      </c>
      <c r="R12" s="55">
        <v>5880</v>
      </c>
      <c r="S12" s="38">
        <v>4407</v>
      </c>
      <c r="T12" s="55">
        <v>147433</v>
      </c>
      <c r="U12" s="36">
        <v>2832</v>
      </c>
      <c r="V12" s="55">
        <v>4830</v>
      </c>
      <c r="W12" s="38">
        <v>3636</v>
      </c>
      <c r="X12" s="55">
        <v>400717</v>
      </c>
    </row>
    <row r="13" spans="2:24" ht="14.1" customHeight="1" x14ac:dyDescent="0.15">
      <c r="B13" s="7"/>
      <c r="C13" s="14">
        <v>11</v>
      </c>
      <c r="D13" s="30"/>
      <c r="E13" s="31">
        <v>1890</v>
      </c>
      <c r="F13" s="53">
        <v>3045</v>
      </c>
      <c r="G13" s="42">
        <v>2249</v>
      </c>
      <c r="H13" s="53">
        <v>101578</v>
      </c>
      <c r="I13" s="31">
        <v>1365</v>
      </c>
      <c r="J13" s="53">
        <v>1995</v>
      </c>
      <c r="K13" s="42">
        <v>1675</v>
      </c>
      <c r="L13" s="53">
        <v>117748</v>
      </c>
      <c r="M13" s="31">
        <v>1155</v>
      </c>
      <c r="N13" s="53">
        <v>1628</v>
      </c>
      <c r="O13" s="42">
        <v>1355</v>
      </c>
      <c r="P13" s="53">
        <v>31200</v>
      </c>
      <c r="Q13" s="31">
        <v>3885</v>
      </c>
      <c r="R13" s="53">
        <v>5250</v>
      </c>
      <c r="S13" s="42">
        <v>4433</v>
      </c>
      <c r="T13" s="53">
        <v>14085</v>
      </c>
      <c r="U13" s="31">
        <v>3150</v>
      </c>
      <c r="V13" s="53">
        <v>4783</v>
      </c>
      <c r="W13" s="42">
        <v>3716</v>
      </c>
      <c r="X13" s="53">
        <v>40996</v>
      </c>
    </row>
    <row r="14" spans="2:24" ht="14.1" customHeight="1" x14ac:dyDescent="0.15">
      <c r="B14" s="7"/>
      <c r="C14" s="14">
        <v>12</v>
      </c>
      <c r="D14" s="30"/>
      <c r="E14" s="31">
        <v>1995</v>
      </c>
      <c r="F14" s="53">
        <v>3150</v>
      </c>
      <c r="G14" s="42">
        <v>2518</v>
      </c>
      <c r="H14" s="53">
        <v>86819</v>
      </c>
      <c r="I14" s="31">
        <v>1470</v>
      </c>
      <c r="J14" s="53">
        <v>2100</v>
      </c>
      <c r="K14" s="42">
        <v>1775</v>
      </c>
      <c r="L14" s="53">
        <v>95368</v>
      </c>
      <c r="M14" s="31">
        <v>1050</v>
      </c>
      <c r="N14" s="53">
        <v>1628</v>
      </c>
      <c r="O14" s="42">
        <v>1326</v>
      </c>
      <c r="P14" s="53">
        <v>23943</v>
      </c>
      <c r="Q14" s="31">
        <v>3990</v>
      </c>
      <c r="R14" s="53">
        <v>5460</v>
      </c>
      <c r="S14" s="42">
        <v>4652</v>
      </c>
      <c r="T14" s="53">
        <v>13869</v>
      </c>
      <c r="U14" s="31">
        <v>3150</v>
      </c>
      <c r="V14" s="53">
        <v>4783</v>
      </c>
      <c r="W14" s="42">
        <v>4009</v>
      </c>
      <c r="X14" s="53">
        <v>52184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1785</v>
      </c>
      <c r="F15" s="53">
        <v>2940</v>
      </c>
      <c r="G15" s="42">
        <v>2347</v>
      </c>
      <c r="H15" s="53">
        <v>86526</v>
      </c>
      <c r="I15" s="31">
        <v>1365</v>
      </c>
      <c r="J15" s="53">
        <v>1995</v>
      </c>
      <c r="K15" s="42">
        <v>1658</v>
      </c>
      <c r="L15" s="53">
        <v>95196</v>
      </c>
      <c r="M15" s="31">
        <v>1050</v>
      </c>
      <c r="N15" s="53">
        <v>1659</v>
      </c>
      <c r="O15" s="42">
        <v>1345</v>
      </c>
      <c r="P15" s="53">
        <v>17003</v>
      </c>
      <c r="Q15" s="31">
        <v>3675</v>
      </c>
      <c r="R15" s="53">
        <v>5145</v>
      </c>
      <c r="S15" s="42">
        <v>4490</v>
      </c>
      <c r="T15" s="53">
        <v>7609</v>
      </c>
      <c r="U15" s="31">
        <v>3150</v>
      </c>
      <c r="V15" s="53">
        <v>4620</v>
      </c>
      <c r="W15" s="42">
        <v>3806</v>
      </c>
      <c r="X15" s="53">
        <v>30350</v>
      </c>
    </row>
    <row r="16" spans="2:24" ht="14.1" customHeight="1" x14ac:dyDescent="0.15">
      <c r="B16" s="7"/>
      <c r="C16" s="14">
        <v>2</v>
      </c>
      <c r="D16" s="30"/>
      <c r="E16" s="31">
        <v>1733</v>
      </c>
      <c r="F16" s="53">
        <v>2625</v>
      </c>
      <c r="G16" s="42">
        <v>2122</v>
      </c>
      <c r="H16" s="53">
        <v>68662</v>
      </c>
      <c r="I16" s="31">
        <v>1155</v>
      </c>
      <c r="J16" s="53">
        <v>1890</v>
      </c>
      <c r="K16" s="42">
        <v>1558</v>
      </c>
      <c r="L16" s="53">
        <v>88159</v>
      </c>
      <c r="M16" s="31">
        <v>1050</v>
      </c>
      <c r="N16" s="53">
        <v>1680</v>
      </c>
      <c r="O16" s="42">
        <v>1385</v>
      </c>
      <c r="P16" s="53">
        <v>27773</v>
      </c>
      <c r="Q16" s="31">
        <v>3675</v>
      </c>
      <c r="R16" s="53">
        <v>5250</v>
      </c>
      <c r="S16" s="42">
        <v>4398</v>
      </c>
      <c r="T16" s="53">
        <v>11461</v>
      </c>
      <c r="U16" s="31">
        <v>3045</v>
      </c>
      <c r="V16" s="53">
        <v>4200</v>
      </c>
      <c r="W16" s="42">
        <v>3648</v>
      </c>
      <c r="X16" s="53">
        <v>34822</v>
      </c>
    </row>
    <row r="17" spans="2:24" ht="14.1" customHeight="1" x14ac:dyDescent="0.15">
      <c r="B17" s="7"/>
      <c r="C17" s="14">
        <v>3</v>
      </c>
      <c r="D17" s="30"/>
      <c r="E17" s="31">
        <v>1680</v>
      </c>
      <c r="F17" s="53">
        <v>2415</v>
      </c>
      <c r="G17" s="42">
        <v>2101</v>
      </c>
      <c r="H17" s="53">
        <v>94043</v>
      </c>
      <c r="I17" s="31">
        <v>1418</v>
      </c>
      <c r="J17" s="53">
        <v>1890</v>
      </c>
      <c r="K17" s="42">
        <v>1702</v>
      </c>
      <c r="L17" s="53">
        <v>104085</v>
      </c>
      <c r="M17" s="31">
        <v>1260</v>
      </c>
      <c r="N17" s="53">
        <v>1785</v>
      </c>
      <c r="O17" s="42">
        <v>1494</v>
      </c>
      <c r="P17" s="53">
        <v>27388</v>
      </c>
      <c r="Q17" s="31">
        <v>3675</v>
      </c>
      <c r="R17" s="53">
        <v>5408</v>
      </c>
      <c r="S17" s="42">
        <v>4431</v>
      </c>
      <c r="T17" s="53">
        <v>19109</v>
      </c>
      <c r="U17" s="31">
        <v>2940</v>
      </c>
      <c r="V17" s="53">
        <v>4410</v>
      </c>
      <c r="W17" s="42">
        <v>3620</v>
      </c>
      <c r="X17" s="53">
        <v>51648</v>
      </c>
    </row>
    <row r="18" spans="2:24" ht="14.1" customHeight="1" x14ac:dyDescent="0.15">
      <c r="B18" s="7"/>
      <c r="C18" s="14">
        <v>4</v>
      </c>
      <c r="D18" s="30"/>
      <c r="E18" s="31">
        <v>1680</v>
      </c>
      <c r="F18" s="53">
        <v>2415</v>
      </c>
      <c r="G18" s="42">
        <v>2044</v>
      </c>
      <c r="H18" s="53">
        <v>76568</v>
      </c>
      <c r="I18" s="31">
        <v>1313</v>
      </c>
      <c r="J18" s="53">
        <v>1995</v>
      </c>
      <c r="K18" s="42">
        <v>1620</v>
      </c>
      <c r="L18" s="53">
        <v>70201</v>
      </c>
      <c r="M18" s="31">
        <v>1155</v>
      </c>
      <c r="N18" s="53">
        <v>1785</v>
      </c>
      <c r="O18" s="42">
        <v>1533</v>
      </c>
      <c r="P18" s="53">
        <v>23155</v>
      </c>
      <c r="Q18" s="31">
        <v>3791</v>
      </c>
      <c r="R18" s="53">
        <v>5303</v>
      </c>
      <c r="S18" s="42">
        <v>4383</v>
      </c>
      <c r="T18" s="53">
        <v>14024</v>
      </c>
      <c r="U18" s="31">
        <v>2940</v>
      </c>
      <c r="V18" s="53">
        <v>4239</v>
      </c>
      <c r="W18" s="42">
        <v>3666</v>
      </c>
      <c r="X18" s="53">
        <v>34268</v>
      </c>
    </row>
    <row r="19" spans="2:24" ht="14.1" customHeight="1" x14ac:dyDescent="0.15">
      <c r="B19" s="7"/>
      <c r="C19" s="14">
        <v>5</v>
      </c>
      <c r="D19" s="30"/>
      <c r="E19" s="31">
        <v>1680</v>
      </c>
      <c r="F19" s="53">
        <v>2573</v>
      </c>
      <c r="G19" s="42">
        <v>2090</v>
      </c>
      <c r="H19" s="53">
        <v>75576</v>
      </c>
      <c r="I19" s="31">
        <v>1260</v>
      </c>
      <c r="J19" s="53">
        <v>2100</v>
      </c>
      <c r="K19" s="42">
        <v>1671</v>
      </c>
      <c r="L19" s="53">
        <v>76999</v>
      </c>
      <c r="M19" s="31">
        <v>1260</v>
      </c>
      <c r="N19" s="53">
        <v>1985</v>
      </c>
      <c r="O19" s="42">
        <v>1556</v>
      </c>
      <c r="P19" s="53">
        <v>33374</v>
      </c>
      <c r="Q19" s="31">
        <v>3780</v>
      </c>
      <c r="R19" s="53">
        <v>5303</v>
      </c>
      <c r="S19" s="42">
        <v>4343</v>
      </c>
      <c r="T19" s="53">
        <v>13802</v>
      </c>
      <c r="U19" s="31">
        <v>3045</v>
      </c>
      <c r="V19" s="53">
        <v>4515</v>
      </c>
      <c r="W19" s="42">
        <v>3677</v>
      </c>
      <c r="X19" s="53">
        <v>34671</v>
      </c>
    </row>
    <row r="20" spans="2:24" ht="14.1" customHeight="1" x14ac:dyDescent="0.15">
      <c r="B20" s="7"/>
      <c r="C20" s="14">
        <v>6</v>
      </c>
      <c r="D20" s="30"/>
      <c r="E20" s="31">
        <v>1733</v>
      </c>
      <c r="F20" s="53">
        <v>2415</v>
      </c>
      <c r="G20" s="42">
        <v>2059</v>
      </c>
      <c r="H20" s="53">
        <v>59446</v>
      </c>
      <c r="I20" s="31">
        <v>1260</v>
      </c>
      <c r="J20" s="53">
        <v>1995</v>
      </c>
      <c r="K20" s="42">
        <v>1650</v>
      </c>
      <c r="L20" s="53">
        <v>57268</v>
      </c>
      <c r="M20" s="31">
        <v>1260</v>
      </c>
      <c r="N20" s="53">
        <v>1890</v>
      </c>
      <c r="O20" s="42">
        <v>1574</v>
      </c>
      <c r="P20" s="53">
        <v>20490</v>
      </c>
      <c r="Q20" s="31">
        <v>3780</v>
      </c>
      <c r="R20" s="53">
        <v>5250</v>
      </c>
      <c r="S20" s="42">
        <v>4442</v>
      </c>
      <c r="T20" s="53">
        <v>11660</v>
      </c>
      <c r="U20" s="31">
        <v>3150</v>
      </c>
      <c r="V20" s="53">
        <v>4515</v>
      </c>
      <c r="W20" s="42">
        <v>3671</v>
      </c>
      <c r="X20" s="53">
        <v>21186</v>
      </c>
    </row>
    <row r="21" spans="2:24" ht="14.1" customHeight="1" x14ac:dyDescent="0.15">
      <c r="B21" s="7"/>
      <c r="C21" s="14">
        <v>7</v>
      </c>
      <c r="D21" s="30"/>
      <c r="E21" s="31">
        <v>1785</v>
      </c>
      <c r="F21" s="53">
        <v>2310</v>
      </c>
      <c r="G21" s="42">
        <v>2076</v>
      </c>
      <c r="H21" s="53">
        <v>47849</v>
      </c>
      <c r="I21" s="31">
        <v>1260</v>
      </c>
      <c r="J21" s="53">
        <v>1995</v>
      </c>
      <c r="K21" s="42">
        <v>1670</v>
      </c>
      <c r="L21" s="53">
        <v>42117</v>
      </c>
      <c r="M21" s="31">
        <v>1260</v>
      </c>
      <c r="N21" s="53">
        <v>1890</v>
      </c>
      <c r="O21" s="42">
        <v>1531</v>
      </c>
      <c r="P21" s="53">
        <v>15019</v>
      </c>
      <c r="Q21" s="31">
        <v>3780</v>
      </c>
      <c r="R21" s="53">
        <v>5397</v>
      </c>
      <c r="S21" s="42">
        <v>4566</v>
      </c>
      <c r="T21" s="53">
        <v>9301</v>
      </c>
      <c r="U21" s="31">
        <v>3045</v>
      </c>
      <c r="V21" s="53">
        <v>4305</v>
      </c>
      <c r="W21" s="42">
        <v>3620</v>
      </c>
      <c r="X21" s="53">
        <v>22330</v>
      </c>
    </row>
    <row r="22" spans="2:24" ht="14.1" customHeight="1" x14ac:dyDescent="0.15">
      <c r="B22" s="7"/>
      <c r="C22" s="14">
        <v>8</v>
      </c>
      <c r="D22" s="30"/>
      <c r="E22" s="31">
        <v>1785</v>
      </c>
      <c r="F22" s="53">
        <v>2415</v>
      </c>
      <c r="G22" s="42">
        <v>2034</v>
      </c>
      <c r="H22" s="53">
        <v>72172</v>
      </c>
      <c r="I22" s="31">
        <v>1260</v>
      </c>
      <c r="J22" s="53">
        <v>1995</v>
      </c>
      <c r="K22" s="42">
        <v>1643</v>
      </c>
      <c r="L22" s="53">
        <v>79409</v>
      </c>
      <c r="M22" s="31">
        <v>1050</v>
      </c>
      <c r="N22" s="53">
        <v>1785</v>
      </c>
      <c r="O22" s="42">
        <v>1452</v>
      </c>
      <c r="P22" s="53">
        <v>29729</v>
      </c>
      <c r="Q22" s="31">
        <v>4095</v>
      </c>
      <c r="R22" s="53">
        <v>5355</v>
      </c>
      <c r="S22" s="42">
        <v>4659</v>
      </c>
      <c r="T22" s="53">
        <v>12832</v>
      </c>
      <c r="U22" s="31">
        <v>3045</v>
      </c>
      <c r="V22" s="53">
        <v>4200</v>
      </c>
      <c r="W22" s="42">
        <v>3658</v>
      </c>
      <c r="X22" s="53">
        <v>34441</v>
      </c>
    </row>
    <row r="23" spans="2:24" ht="14.1" customHeight="1" x14ac:dyDescent="0.15">
      <c r="B23" s="7"/>
      <c r="C23" s="14">
        <v>9</v>
      </c>
      <c r="D23" s="30"/>
      <c r="E23" s="31">
        <v>1785</v>
      </c>
      <c r="F23" s="53">
        <v>2310</v>
      </c>
      <c r="G23" s="42">
        <v>2121</v>
      </c>
      <c r="H23" s="53">
        <v>77137</v>
      </c>
      <c r="I23" s="31">
        <v>1365</v>
      </c>
      <c r="J23" s="53">
        <v>1890</v>
      </c>
      <c r="K23" s="42">
        <v>1680</v>
      </c>
      <c r="L23" s="53">
        <v>65349</v>
      </c>
      <c r="M23" s="53">
        <v>1208</v>
      </c>
      <c r="N23" s="39">
        <v>1680</v>
      </c>
      <c r="O23" s="42">
        <v>1463</v>
      </c>
      <c r="P23" s="53">
        <v>17153</v>
      </c>
      <c r="Q23" s="31">
        <v>3780</v>
      </c>
      <c r="R23" s="53">
        <v>5303</v>
      </c>
      <c r="S23" s="42">
        <v>4587</v>
      </c>
      <c r="T23" s="53">
        <v>12461</v>
      </c>
      <c r="U23" s="31">
        <v>3150</v>
      </c>
      <c r="V23" s="53">
        <v>4515</v>
      </c>
      <c r="W23" s="42">
        <v>3766</v>
      </c>
      <c r="X23" s="53">
        <v>26731</v>
      </c>
    </row>
    <row r="24" spans="2:24" ht="14.1" customHeight="1" x14ac:dyDescent="0.15">
      <c r="B24" s="7"/>
      <c r="C24" s="14">
        <v>10</v>
      </c>
      <c r="D24" s="30"/>
      <c r="E24" s="53">
        <v>1837.5</v>
      </c>
      <c r="F24" s="53">
        <v>2940</v>
      </c>
      <c r="G24" s="53">
        <v>2225.8148680475024</v>
      </c>
      <c r="H24" s="53">
        <v>67095</v>
      </c>
      <c r="I24" s="53">
        <v>1365</v>
      </c>
      <c r="J24" s="53">
        <v>2100</v>
      </c>
      <c r="K24" s="53">
        <v>1690.7325573352298</v>
      </c>
      <c r="L24" s="53">
        <v>72073.700000000012</v>
      </c>
      <c r="M24" s="53">
        <v>1260</v>
      </c>
      <c r="N24" s="53">
        <v>1575</v>
      </c>
      <c r="O24" s="53">
        <v>1409.8246568859443</v>
      </c>
      <c r="P24" s="53">
        <v>16851.5</v>
      </c>
      <c r="Q24" s="53">
        <v>4200</v>
      </c>
      <c r="R24" s="53">
        <v>5250</v>
      </c>
      <c r="S24" s="53">
        <v>4695.4344134802332</v>
      </c>
      <c r="T24" s="39">
        <v>10471.700000000001</v>
      </c>
      <c r="U24" s="42">
        <v>3150</v>
      </c>
      <c r="V24" s="39">
        <v>4410</v>
      </c>
      <c r="W24" s="53">
        <v>3637.7724582098353</v>
      </c>
      <c r="X24" s="53">
        <v>26221.3</v>
      </c>
    </row>
    <row r="25" spans="2:24" ht="14.1" customHeight="1" x14ac:dyDescent="0.15">
      <c r="B25" s="10"/>
      <c r="C25" s="6">
        <v>11</v>
      </c>
      <c r="D25" s="18"/>
      <c r="E25" s="55">
        <v>1890</v>
      </c>
      <c r="F25" s="55">
        <v>3045</v>
      </c>
      <c r="G25" s="55">
        <v>2459.2911816904189</v>
      </c>
      <c r="H25" s="55">
        <v>91104.6</v>
      </c>
      <c r="I25" s="55">
        <v>1365</v>
      </c>
      <c r="J25" s="55">
        <v>2152.5</v>
      </c>
      <c r="K25" s="55">
        <v>1770.5759660094616</v>
      </c>
      <c r="L25" s="55">
        <v>104380.20000000001</v>
      </c>
      <c r="M25" s="55">
        <v>1212.2250000000001</v>
      </c>
      <c r="N25" s="55">
        <v>1627.5</v>
      </c>
      <c r="O25" s="55">
        <v>1432.7154947769141</v>
      </c>
      <c r="P25" s="55">
        <v>18446.3</v>
      </c>
      <c r="Q25" s="55">
        <v>4200</v>
      </c>
      <c r="R25" s="55">
        <v>5302.5</v>
      </c>
      <c r="S25" s="55">
        <v>4796.0241245136203</v>
      </c>
      <c r="T25" s="55">
        <v>13155.399999999998</v>
      </c>
      <c r="U25" s="55">
        <v>3150</v>
      </c>
      <c r="V25" s="55">
        <v>4515</v>
      </c>
      <c r="W25" s="55">
        <v>3765.8053158250295</v>
      </c>
      <c r="X25" s="54">
        <v>32445.599999999999</v>
      </c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40483</v>
      </c>
      <c r="C29" s="113"/>
      <c r="D29" s="114">
        <v>40487</v>
      </c>
      <c r="E29" s="31">
        <v>1890</v>
      </c>
      <c r="F29" s="53">
        <v>2940</v>
      </c>
      <c r="G29" s="42">
        <v>2322.551987144308</v>
      </c>
      <c r="H29" s="53">
        <v>23813.5</v>
      </c>
      <c r="I29" s="31">
        <v>1417.5</v>
      </c>
      <c r="J29" s="53">
        <v>1890</v>
      </c>
      <c r="K29" s="42">
        <v>1679.3467897738271</v>
      </c>
      <c r="L29" s="53">
        <v>24950.6</v>
      </c>
      <c r="M29" s="31">
        <v>1291.5</v>
      </c>
      <c r="N29" s="53">
        <v>1575</v>
      </c>
      <c r="O29" s="42">
        <v>1431.3515585079203</v>
      </c>
      <c r="P29" s="53">
        <v>3292.1</v>
      </c>
      <c r="Q29" s="31">
        <v>4200</v>
      </c>
      <c r="R29" s="53">
        <v>5250</v>
      </c>
      <c r="S29" s="42">
        <v>4763.7371000288267</v>
      </c>
      <c r="T29" s="53">
        <v>3043.7</v>
      </c>
      <c r="U29" s="31">
        <v>3150</v>
      </c>
      <c r="V29" s="53">
        <v>4200</v>
      </c>
      <c r="W29" s="42">
        <v>3677.7855553307709</v>
      </c>
      <c r="X29" s="53">
        <v>6646.4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40490</v>
      </c>
      <c r="C31" s="113"/>
      <c r="D31" s="114">
        <v>40494</v>
      </c>
      <c r="E31" s="76">
        <v>1912.9950000000001</v>
      </c>
      <c r="F31" s="77">
        <v>2940</v>
      </c>
      <c r="G31" s="57">
        <v>2394.0017997737418</v>
      </c>
      <c r="H31" s="77">
        <v>13424.8</v>
      </c>
      <c r="I31" s="76">
        <v>1365</v>
      </c>
      <c r="J31" s="77">
        <v>1995</v>
      </c>
      <c r="K31" s="57">
        <v>1721.3529635407283</v>
      </c>
      <c r="L31" s="77">
        <v>17756.099999999999</v>
      </c>
      <c r="M31" s="76">
        <v>1260</v>
      </c>
      <c r="N31" s="77">
        <v>1575</v>
      </c>
      <c r="O31" s="57">
        <v>1410.9886934673368</v>
      </c>
      <c r="P31" s="77">
        <v>3859.4</v>
      </c>
      <c r="Q31" s="76">
        <v>4200</v>
      </c>
      <c r="R31" s="77">
        <v>5250</v>
      </c>
      <c r="S31" s="57">
        <v>4748.5953518679435</v>
      </c>
      <c r="T31" s="77">
        <v>2230.1999999999998</v>
      </c>
      <c r="U31" s="76">
        <v>3150</v>
      </c>
      <c r="V31" s="77">
        <v>4305</v>
      </c>
      <c r="W31" s="57">
        <v>3762.0451671817946</v>
      </c>
      <c r="X31" s="77">
        <v>6842.2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40497</v>
      </c>
      <c r="C33" s="113"/>
      <c r="D33" s="114">
        <v>40501</v>
      </c>
      <c r="E33" s="31">
        <v>1995</v>
      </c>
      <c r="F33" s="53">
        <v>2940</v>
      </c>
      <c r="G33" s="42">
        <v>2494.0549019195159</v>
      </c>
      <c r="H33" s="53">
        <v>18547.3</v>
      </c>
      <c r="I33" s="31">
        <v>1365</v>
      </c>
      <c r="J33" s="53">
        <v>2100</v>
      </c>
      <c r="K33" s="42">
        <v>1795.2814750087375</v>
      </c>
      <c r="L33" s="53">
        <v>17674.400000000001</v>
      </c>
      <c r="M33" s="31">
        <v>1212.2250000000001</v>
      </c>
      <c r="N33" s="53">
        <v>1575.105</v>
      </c>
      <c r="O33" s="42">
        <v>1388.5524151207562</v>
      </c>
      <c r="P33" s="53">
        <v>2875.2</v>
      </c>
      <c r="Q33" s="31">
        <v>4200</v>
      </c>
      <c r="R33" s="53">
        <v>5302.5</v>
      </c>
      <c r="S33" s="42">
        <v>4818.8039390612157</v>
      </c>
      <c r="T33" s="53">
        <v>2277.1</v>
      </c>
      <c r="U33" s="31">
        <v>3150</v>
      </c>
      <c r="V33" s="53">
        <v>4200</v>
      </c>
      <c r="W33" s="42">
        <v>3768.885090218424</v>
      </c>
      <c r="X33" s="53">
        <v>6313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>
        <v>40504</v>
      </c>
      <c r="C35" s="113"/>
      <c r="D35" s="114">
        <v>40508</v>
      </c>
      <c r="E35" s="31">
        <v>1995</v>
      </c>
      <c r="F35" s="53">
        <v>3045</v>
      </c>
      <c r="G35" s="42">
        <v>2533.8155014311474</v>
      </c>
      <c r="H35" s="53">
        <v>14190.9</v>
      </c>
      <c r="I35" s="31">
        <v>1365</v>
      </c>
      <c r="J35" s="53">
        <v>2100</v>
      </c>
      <c r="K35" s="42">
        <v>1813.2321451386213</v>
      </c>
      <c r="L35" s="53">
        <v>20422.7</v>
      </c>
      <c r="M35" s="31">
        <v>1312.5</v>
      </c>
      <c r="N35" s="53">
        <v>1575.105</v>
      </c>
      <c r="O35" s="42">
        <v>1439.1487395607789</v>
      </c>
      <c r="P35" s="53">
        <v>3463.2</v>
      </c>
      <c r="Q35" s="31">
        <v>4200</v>
      </c>
      <c r="R35" s="53">
        <v>5250</v>
      </c>
      <c r="S35" s="42">
        <v>4815.9737102194103</v>
      </c>
      <c r="T35" s="53">
        <v>2358.6999999999998</v>
      </c>
      <c r="U35" s="31">
        <v>3150</v>
      </c>
      <c r="V35" s="53">
        <v>4200</v>
      </c>
      <c r="W35" s="42">
        <v>3757.7021511627904</v>
      </c>
      <c r="X35" s="53">
        <v>5841.4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>
        <v>40511</v>
      </c>
      <c r="C37" s="116"/>
      <c r="D37" s="117">
        <v>40515</v>
      </c>
      <c r="E37" s="36">
        <v>2100</v>
      </c>
      <c r="F37" s="55">
        <v>3045</v>
      </c>
      <c r="G37" s="38">
        <v>2599.9788645045455</v>
      </c>
      <c r="H37" s="55">
        <v>21128.1</v>
      </c>
      <c r="I37" s="36">
        <v>1365</v>
      </c>
      <c r="J37" s="55">
        <v>2152.5</v>
      </c>
      <c r="K37" s="38">
        <v>1821.3209212493769</v>
      </c>
      <c r="L37" s="55">
        <v>23576.400000000001</v>
      </c>
      <c r="M37" s="36">
        <v>1260</v>
      </c>
      <c r="N37" s="55">
        <v>1627.5</v>
      </c>
      <c r="O37" s="38">
        <v>1464.5876865671644</v>
      </c>
      <c r="P37" s="55">
        <v>4956.3999999999996</v>
      </c>
      <c r="Q37" s="36">
        <v>4200</v>
      </c>
      <c r="R37" s="55">
        <v>5250</v>
      </c>
      <c r="S37" s="38">
        <v>4835.1764091858049</v>
      </c>
      <c r="T37" s="55">
        <v>3245.7</v>
      </c>
      <c r="U37" s="36">
        <v>3465</v>
      </c>
      <c r="V37" s="55">
        <v>4515</v>
      </c>
      <c r="W37" s="38">
        <v>3862.2537699267559</v>
      </c>
      <c r="X37" s="55">
        <v>6802.6</v>
      </c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35</v>
      </c>
      <c r="C39" s="35" t="s">
        <v>71</v>
      </c>
    </row>
    <row r="40" spans="2:24" ht="12.75" customHeight="1" x14ac:dyDescent="0.15">
      <c r="B40" s="25" t="s">
        <v>32</v>
      </c>
      <c r="C40" s="35" t="s">
        <v>43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X42"/>
  <sheetViews>
    <sheetView zoomScale="75" workbookViewId="0">
      <selection activeCell="H25" sqref="H25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100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92" t="s">
        <v>109</v>
      </c>
      <c r="F6" s="93"/>
      <c r="G6" s="93"/>
      <c r="H6" s="94"/>
      <c r="I6" s="92" t="s">
        <v>12</v>
      </c>
      <c r="J6" s="93"/>
      <c r="K6" s="93"/>
      <c r="L6" s="94"/>
      <c r="M6" s="92" t="s">
        <v>13</v>
      </c>
      <c r="N6" s="93"/>
      <c r="O6" s="93"/>
      <c r="P6" s="94"/>
      <c r="Q6" s="95" t="s">
        <v>110</v>
      </c>
      <c r="R6" s="96"/>
      <c r="S6" s="96"/>
      <c r="T6" s="97"/>
      <c r="U6" s="92" t="s">
        <v>15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1523</v>
      </c>
      <c r="F9" s="56">
        <v>2205</v>
      </c>
      <c r="G9" s="72">
        <v>1804</v>
      </c>
      <c r="H9" s="56">
        <v>234644</v>
      </c>
      <c r="I9" s="43">
        <v>1785</v>
      </c>
      <c r="J9" s="56">
        <v>2048</v>
      </c>
      <c r="K9" s="72">
        <v>1908</v>
      </c>
      <c r="L9" s="56">
        <v>130814</v>
      </c>
      <c r="M9" s="43">
        <v>1785</v>
      </c>
      <c r="N9" s="56">
        <v>2100</v>
      </c>
      <c r="O9" s="72">
        <v>1966</v>
      </c>
      <c r="P9" s="56">
        <v>96211</v>
      </c>
      <c r="Q9" s="43">
        <v>1838</v>
      </c>
      <c r="R9" s="56">
        <v>2205</v>
      </c>
      <c r="S9" s="72">
        <v>2002</v>
      </c>
      <c r="T9" s="56">
        <v>117795</v>
      </c>
      <c r="U9" s="43">
        <v>1433</v>
      </c>
      <c r="V9" s="56">
        <v>1890</v>
      </c>
      <c r="W9" s="72">
        <v>1647</v>
      </c>
      <c r="X9" s="56">
        <v>96315</v>
      </c>
    </row>
    <row r="10" spans="2:24" ht="14.1" customHeight="1" x14ac:dyDescent="0.15">
      <c r="B10" s="31"/>
      <c r="C10" s="34">
        <v>19</v>
      </c>
      <c r="D10" s="42"/>
      <c r="E10" s="31">
        <v>1050</v>
      </c>
      <c r="F10" s="53">
        <v>1943</v>
      </c>
      <c r="G10" s="42">
        <v>1607</v>
      </c>
      <c r="H10" s="53">
        <v>554936</v>
      </c>
      <c r="I10" s="31">
        <v>1523</v>
      </c>
      <c r="J10" s="53">
        <v>2048</v>
      </c>
      <c r="K10" s="42">
        <v>1892</v>
      </c>
      <c r="L10" s="53">
        <v>209394</v>
      </c>
      <c r="M10" s="31">
        <v>1628</v>
      </c>
      <c r="N10" s="53">
        <v>2153</v>
      </c>
      <c r="O10" s="42">
        <v>1998</v>
      </c>
      <c r="P10" s="53">
        <v>170325</v>
      </c>
      <c r="Q10" s="31">
        <v>1628</v>
      </c>
      <c r="R10" s="53">
        <v>2168</v>
      </c>
      <c r="S10" s="42">
        <v>1999</v>
      </c>
      <c r="T10" s="53">
        <v>187403</v>
      </c>
      <c r="U10" s="31">
        <v>1365</v>
      </c>
      <c r="V10" s="53">
        <v>1890</v>
      </c>
      <c r="W10" s="42">
        <v>1691</v>
      </c>
      <c r="X10" s="53">
        <v>181497</v>
      </c>
    </row>
    <row r="11" spans="2:24" ht="14.1" customHeight="1" x14ac:dyDescent="0.15">
      <c r="B11" s="31"/>
      <c r="C11" s="34">
        <v>20</v>
      </c>
      <c r="D11" s="42"/>
      <c r="E11" s="31">
        <v>840</v>
      </c>
      <c r="F11" s="53">
        <v>1769</v>
      </c>
      <c r="G11" s="42">
        <v>1252</v>
      </c>
      <c r="H11" s="53">
        <v>751701</v>
      </c>
      <c r="I11" s="31">
        <v>1313</v>
      </c>
      <c r="J11" s="53">
        <v>1943</v>
      </c>
      <c r="K11" s="42">
        <v>1652</v>
      </c>
      <c r="L11" s="53">
        <v>226807</v>
      </c>
      <c r="M11" s="31">
        <v>1470</v>
      </c>
      <c r="N11" s="53">
        <v>2100</v>
      </c>
      <c r="O11" s="42">
        <v>1788</v>
      </c>
      <c r="P11" s="53">
        <v>201923</v>
      </c>
      <c r="Q11" s="31">
        <v>1365</v>
      </c>
      <c r="R11" s="53">
        <v>2100</v>
      </c>
      <c r="S11" s="42">
        <v>1786</v>
      </c>
      <c r="T11" s="53">
        <v>208233</v>
      </c>
      <c r="U11" s="31">
        <v>1155</v>
      </c>
      <c r="V11" s="53">
        <v>1785</v>
      </c>
      <c r="W11" s="42">
        <v>1472</v>
      </c>
      <c r="X11" s="53">
        <v>200754</v>
      </c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1680</v>
      </c>
      <c r="G12" s="38">
        <v>1134</v>
      </c>
      <c r="H12" s="55">
        <v>1161490</v>
      </c>
      <c r="I12" s="36">
        <v>1260</v>
      </c>
      <c r="J12" s="55">
        <v>1890</v>
      </c>
      <c r="K12" s="38">
        <v>1557</v>
      </c>
      <c r="L12" s="55">
        <v>294454</v>
      </c>
      <c r="M12" s="36">
        <v>1418</v>
      </c>
      <c r="N12" s="55">
        <v>2048</v>
      </c>
      <c r="O12" s="38">
        <v>1697</v>
      </c>
      <c r="P12" s="55">
        <v>269189</v>
      </c>
      <c r="Q12" s="36">
        <v>1365</v>
      </c>
      <c r="R12" s="55">
        <v>2048</v>
      </c>
      <c r="S12" s="38">
        <v>1649</v>
      </c>
      <c r="T12" s="55">
        <v>244431</v>
      </c>
      <c r="U12" s="36">
        <v>1050</v>
      </c>
      <c r="V12" s="55">
        <v>1680</v>
      </c>
      <c r="W12" s="38">
        <v>1426</v>
      </c>
      <c r="X12" s="55">
        <v>242694</v>
      </c>
    </row>
    <row r="13" spans="2:24" ht="14.1" customHeight="1" x14ac:dyDescent="0.15">
      <c r="B13" s="7"/>
      <c r="C13" s="14">
        <v>11</v>
      </c>
      <c r="D13" s="30"/>
      <c r="E13" s="31">
        <v>788</v>
      </c>
      <c r="F13" s="53">
        <v>1365</v>
      </c>
      <c r="G13" s="42">
        <v>1036</v>
      </c>
      <c r="H13" s="53">
        <v>128765</v>
      </c>
      <c r="I13" s="31">
        <v>1365</v>
      </c>
      <c r="J13" s="53">
        <v>1785</v>
      </c>
      <c r="K13" s="42">
        <v>1513</v>
      </c>
      <c r="L13" s="53">
        <v>28897</v>
      </c>
      <c r="M13" s="31">
        <v>1470</v>
      </c>
      <c r="N13" s="53">
        <v>1890</v>
      </c>
      <c r="O13" s="42">
        <v>1665</v>
      </c>
      <c r="P13" s="53">
        <v>27237</v>
      </c>
      <c r="Q13" s="31">
        <v>1418</v>
      </c>
      <c r="R13" s="53">
        <v>1838</v>
      </c>
      <c r="S13" s="42">
        <v>1604</v>
      </c>
      <c r="T13" s="53">
        <v>21135</v>
      </c>
      <c r="U13" s="31">
        <v>1155</v>
      </c>
      <c r="V13" s="53">
        <v>1680</v>
      </c>
      <c r="W13" s="42">
        <v>1399</v>
      </c>
      <c r="X13" s="53">
        <v>24482</v>
      </c>
    </row>
    <row r="14" spans="2:24" ht="14.1" customHeight="1" x14ac:dyDescent="0.15">
      <c r="B14" s="7"/>
      <c r="C14" s="14">
        <v>12</v>
      </c>
      <c r="D14" s="30"/>
      <c r="E14" s="31">
        <v>735</v>
      </c>
      <c r="F14" s="53">
        <v>1365</v>
      </c>
      <c r="G14" s="42">
        <v>930</v>
      </c>
      <c r="H14" s="53">
        <v>96299</v>
      </c>
      <c r="I14" s="31">
        <v>1365</v>
      </c>
      <c r="J14" s="53">
        <v>1785</v>
      </c>
      <c r="K14" s="42">
        <v>1574</v>
      </c>
      <c r="L14" s="53">
        <v>35011</v>
      </c>
      <c r="M14" s="31">
        <v>1470</v>
      </c>
      <c r="N14" s="53">
        <v>1890</v>
      </c>
      <c r="O14" s="42">
        <v>1700</v>
      </c>
      <c r="P14" s="53">
        <v>22729</v>
      </c>
      <c r="Q14" s="31">
        <v>1418</v>
      </c>
      <c r="R14" s="53">
        <v>1838</v>
      </c>
      <c r="S14" s="42">
        <v>1645</v>
      </c>
      <c r="T14" s="53">
        <v>19038</v>
      </c>
      <c r="U14" s="31">
        <v>1260</v>
      </c>
      <c r="V14" s="53">
        <v>1680</v>
      </c>
      <c r="W14" s="42">
        <v>1477</v>
      </c>
      <c r="X14" s="53">
        <v>23070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735</v>
      </c>
      <c r="F15" s="53">
        <v>1455</v>
      </c>
      <c r="G15" s="42">
        <v>1053</v>
      </c>
      <c r="H15" s="53">
        <v>88993</v>
      </c>
      <c r="I15" s="31">
        <v>1260</v>
      </c>
      <c r="J15" s="53">
        <v>1680</v>
      </c>
      <c r="K15" s="42">
        <v>1511</v>
      </c>
      <c r="L15" s="53">
        <v>23328</v>
      </c>
      <c r="M15" s="31">
        <v>1365</v>
      </c>
      <c r="N15" s="53">
        <v>1890</v>
      </c>
      <c r="O15" s="42">
        <v>1645</v>
      </c>
      <c r="P15" s="53">
        <v>20250</v>
      </c>
      <c r="Q15" s="31">
        <v>1365</v>
      </c>
      <c r="R15" s="53">
        <v>1869</v>
      </c>
      <c r="S15" s="42">
        <v>1587</v>
      </c>
      <c r="T15" s="53">
        <v>17969</v>
      </c>
      <c r="U15" s="31">
        <v>1155</v>
      </c>
      <c r="V15" s="53">
        <v>1680</v>
      </c>
      <c r="W15" s="42">
        <v>1401</v>
      </c>
      <c r="X15" s="53">
        <v>27777</v>
      </c>
    </row>
    <row r="16" spans="2:24" ht="14.1" customHeight="1" x14ac:dyDescent="0.15">
      <c r="B16" s="7"/>
      <c r="C16" s="14">
        <v>2</v>
      </c>
      <c r="D16" s="30"/>
      <c r="E16" s="31">
        <v>735</v>
      </c>
      <c r="F16" s="53">
        <v>1470</v>
      </c>
      <c r="G16" s="42">
        <v>1084</v>
      </c>
      <c r="H16" s="53">
        <v>106782</v>
      </c>
      <c r="I16" s="31">
        <v>1260</v>
      </c>
      <c r="J16" s="53">
        <v>1733</v>
      </c>
      <c r="K16" s="42">
        <v>1515</v>
      </c>
      <c r="L16" s="53">
        <v>24154</v>
      </c>
      <c r="M16" s="31">
        <v>1365</v>
      </c>
      <c r="N16" s="53">
        <v>1838</v>
      </c>
      <c r="O16" s="42">
        <v>1624</v>
      </c>
      <c r="P16" s="53">
        <v>25692</v>
      </c>
      <c r="Q16" s="31">
        <v>1365</v>
      </c>
      <c r="R16" s="53">
        <v>1785</v>
      </c>
      <c r="S16" s="42">
        <v>1577</v>
      </c>
      <c r="T16" s="53">
        <v>19636</v>
      </c>
      <c r="U16" s="31">
        <v>1050</v>
      </c>
      <c r="V16" s="53">
        <v>1680</v>
      </c>
      <c r="W16" s="42">
        <v>1401</v>
      </c>
      <c r="X16" s="53">
        <v>25177</v>
      </c>
    </row>
    <row r="17" spans="2:24" ht="14.1" customHeight="1" x14ac:dyDescent="0.15">
      <c r="B17" s="7"/>
      <c r="C17" s="14">
        <v>3</v>
      </c>
      <c r="D17" s="30"/>
      <c r="E17" s="31">
        <v>735</v>
      </c>
      <c r="F17" s="53">
        <v>1575</v>
      </c>
      <c r="G17" s="42">
        <v>1223</v>
      </c>
      <c r="H17" s="53">
        <v>154273</v>
      </c>
      <c r="I17" s="31">
        <v>1365</v>
      </c>
      <c r="J17" s="53">
        <v>1890</v>
      </c>
      <c r="K17" s="42">
        <v>1599</v>
      </c>
      <c r="L17" s="53">
        <v>30663</v>
      </c>
      <c r="M17" s="31">
        <v>1470</v>
      </c>
      <c r="N17" s="53">
        <v>1943</v>
      </c>
      <c r="O17" s="42">
        <v>1717</v>
      </c>
      <c r="P17" s="53">
        <v>28999</v>
      </c>
      <c r="Q17" s="31">
        <v>1470</v>
      </c>
      <c r="R17" s="53">
        <v>1890</v>
      </c>
      <c r="S17" s="42">
        <v>1694</v>
      </c>
      <c r="T17" s="53">
        <v>20449</v>
      </c>
      <c r="U17" s="31">
        <v>1155</v>
      </c>
      <c r="V17" s="53">
        <v>1680</v>
      </c>
      <c r="W17" s="42">
        <v>1452</v>
      </c>
      <c r="X17" s="53">
        <v>29781</v>
      </c>
    </row>
    <row r="18" spans="2:24" ht="14.1" customHeight="1" x14ac:dyDescent="0.15">
      <c r="B18" s="7"/>
      <c r="C18" s="14">
        <v>4</v>
      </c>
      <c r="D18" s="30"/>
      <c r="E18" s="31">
        <v>945</v>
      </c>
      <c r="F18" s="53">
        <v>1890</v>
      </c>
      <c r="G18" s="42">
        <v>1366</v>
      </c>
      <c r="H18" s="53">
        <v>117292</v>
      </c>
      <c r="I18" s="31">
        <v>1260</v>
      </c>
      <c r="J18" s="53">
        <v>1785</v>
      </c>
      <c r="K18" s="42">
        <v>1526</v>
      </c>
      <c r="L18" s="53">
        <v>23604</v>
      </c>
      <c r="M18" s="31">
        <v>1406</v>
      </c>
      <c r="N18" s="53">
        <v>1890</v>
      </c>
      <c r="O18" s="42">
        <v>1676</v>
      </c>
      <c r="P18" s="53">
        <v>20870</v>
      </c>
      <c r="Q18" s="31">
        <v>1365</v>
      </c>
      <c r="R18" s="53">
        <v>1838</v>
      </c>
      <c r="S18" s="42">
        <v>1608</v>
      </c>
      <c r="T18" s="53">
        <v>16665</v>
      </c>
      <c r="U18" s="31">
        <v>1155</v>
      </c>
      <c r="V18" s="53">
        <v>1680</v>
      </c>
      <c r="W18" s="42">
        <v>1433</v>
      </c>
      <c r="X18" s="53">
        <v>19023</v>
      </c>
    </row>
    <row r="19" spans="2:24" ht="14.1" customHeight="1" x14ac:dyDescent="0.15">
      <c r="B19" s="7"/>
      <c r="C19" s="14">
        <v>5</v>
      </c>
      <c r="D19" s="30"/>
      <c r="E19" s="31">
        <v>1050</v>
      </c>
      <c r="F19" s="53">
        <v>1995</v>
      </c>
      <c r="G19" s="42">
        <v>1368</v>
      </c>
      <c r="H19" s="53">
        <v>139084</v>
      </c>
      <c r="I19" s="31">
        <v>1260</v>
      </c>
      <c r="J19" s="53">
        <v>2000</v>
      </c>
      <c r="K19" s="42">
        <v>1605</v>
      </c>
      <c r="L19" s="53">
        <v>25052</v>
      </c>
      <c r="M19" s="31">
        <v>1470</v>
      </c>
      <c r="N19" s="53">
        <v>2100</v>
      </c>
      <c r="O19" s="42">
        <v>1741</v>
      </c>
      <c r="P19" s="53">
        <v>22614</v>
      </c>
      <c r="Q19" s="31">
        <v>1365</v>
      </c>
      <c r="R19" s="53">
        <v>2100</v>
      </c>
      <c r="S19" s="42">
        <v>1703</v>
      </c>
      <c r="T19" s="53">
        <v>17879</v>
      </c>
      <c r="U19" s="31">
        <v>1155</v>
      </c>
      <c r="V19" s="53">
        <v>1890</v>
      </c>
      <c r="W19" s="42">
        <v>1482</v>
      </c>
      <c r="X19" s="53">
        <v>22728</v>
      </c>
    </row>
    <row r="20" spans="2:24" ht="14.1" customHeight="1" x14ac:dyDescent="0.15">
      <c r="B20" s="7"/>
      <c r="C20" s="14">
        <v>6</v>
      </c>
      <c r="D20" s="30"/>
      <c r="E20" s="31">
        <v>1050</v>
      </c>
      <c r="F20" s="53">
        <v>1995</v>
      </c>
      <c r="G20" s="42">
        <v>1275</v>
      </c>
      <c r="H20" s="53">
        <v>99866</v>
      </c>
      <c r="I20" s="31">
        <v>1313</v>
      </c>
      <c r="J20" s="53">
        <v>2100</v>
      </c>
      <c r="K20" s="42">
        <v>1604</v>
      </c>
      <c r="L20" s="53">
        <v>17421</v>
      </c>
      <c r="M20" s="31">
        <v>1365</v>
      </c>
      <c r="N20" s="53">
        <v>2310</v>
      </c>
      <c r="O20" s="42">
        <v>1736</v>
      </c>
      <c r="P20" s="53">
        <v>17199</v>
      </c>
      <c r="Q20" s="31">
        <v>1365</v>
      </c>
      <c r="R20" s="53">
        <v>2310</v>
      </c>
      <c r="S20" s="42">
        <v>1701</v>
      </c>
      <c r="T20" s="53">
        <v>14392</v>
      </c>
      <c r="U20" s="31">
        <v>1260</v>
      </c>
      <c r="V20" s="53">
        <v>1785</v>
      </c>
      <c r="W20" s="42">
        <v>1461</v>
      </c>
      <c r="X20" s="53">
        <v>15837</v>
      </c>
    </row>
    <row r="21" spans="2:24" ht="14.1" customHeight="1" x14ac:dyDescent="0.15">
      <c r="B21" s="7"/>
      <c r="C21" s="14">
        <v>7</v>
      </c>
      <c r="D21" s="30"/>
      <c r="E21" s="31">
        <v>1050</v>
      </c>
      <c r="F21" s="53">
        <v>1995</v>
      </c>
      <c r="G21" s="42">
        <v>1391</v>
      </c>
      <c r="H21" s="53">
        <v>81870</v>
      </c>
      <c r="I21" s="31">
        <v>1365</v>
      </c>
      <c r="J21" s="53">
        <v>2006</v>
      </c>
      <c r="K21" s="42">
        <v>1660</v>
      </c>
      <c r="L21" s="53">
        <v>15997</v>
      </c>
      <c r="M21" s="31">
        <v>1470</v>
      </c>
      <c r="N21" s="53">
        <v>2205</v>
      </c>
      <c r="O21" s="42">
        <v>1787</v>
      </c>
      <c r="P21" s="53">
        <v>14237</v>
      </c>
      <c r="Q21" s="31">
        <v>1418</v>
      </c>
      <c r="R21" s="53">
        <v>2310</v>
      </c>
      <c r="S21" s="42">
        <v>1759</v>
      </c>
      <c r="T21" s="53">
        <v>11492</v>
      </c>
      <c r="U21" s="31">
        <v>1260</v>
      </c>
      <c r="V21" s="53">
        <v>1785</v>
      </c>
      <c r="W21" s="42">
        <v>1506</v>
      </c>
      <c r="X21" s="53">
        <v>10921</v>
      </c>
    </row>
    <row r="22" spans="2:24" ht="14.1" customHeight="1" x14ac:dyDescent="0.15">
      <c r="B22" s="7"/>
      <c r="C22" s="14">
        <v>8</v>
      </c>
      <c r="D22" s="30"/>
      <c r="E22" s="31">
        <v>1050</v>
      </c>
      <c r="F22" s="53">
        <v>1680</v>
      </c>
      <c r="G22" s="42">
        <v>1335</v>
      </c>
      <c r="H22" s="53">
        <v>125001</v>
      </c>
      <c r="I22" s="31">
        <v>1260</v>
      </c>
      <c r="J22" s="53">
        <v>1995</v>
      </c>
      <c r="K22" s="42">
        <v>1632</v>
      </c>
      <c r="L22" s="53">
        <v>22024</v>
      </c>
      <c r="M22" s="31">
        <v>1365</v>
      </c>
      <c r="N22" s="53">
        <v>2100</v>
      </c>
      <c r="O22" s="42">
        <v>1719</v>
      </c>
      <c r="P22" s="53">
        <v>22421</v>
      </c>
      <c r="Q22" s="31">
        <v>1365</v>
      </c>
      <c r="R22" s="53">
        <v>2100</v>
      </c>
      <c r="S22" s="42">
        <v>1738</v>
      </c>
      <c r="T22" s="53">
        <v>17729</v>
      </c>
      <c r="U22" s="31">
        <v>1155</v>
      </c>
      <c r="V22" s="53">
        <v>1785</v>
      </c>
      <c r="W22" s="42">
        <v>1469</v>
      </c>
      <c r="X22" s="53">
        <v>17306</v>
      </c>
    </row>
    <row r="23" spans="2:24" ht="14.1" customHeight="1" x14ac:dyDescent="0.15">
      <c r="B23" s="7"/>
      <c r="C23" s="14">
        <v>9</v>
      </c>
      <c r="D23" s="30"/>
      <c r="E23" s="31">
        <v>1050</v>
      </c>
      <c r="F23" s="53">
        <v>1680</v>
      </c>
      <c r="G23" s="42">
        <v>1325</v>
      </c>
      <c r="H23" s="53">
        <v>84319</v>
      </c>
      <c r="I23" s="31">
        <v>1365</v>
      </c>
      <c r="J23" s="53">
        <v>1944</v>
      </c>
      <c r="K23" s="42">
        <v>1646</v>
      </c>
      <c r="L23" s="53">
        <v>20525</v>
      </c>
      <c r="M23" s="31">
        <v>1470</v>
      </c>
      <c r="N23" s="53">
        <v>1995</v>
      </c>
      <c r="O23" s="42">
        <v>1784</v>
      </c>
      <c r="P23" s="53">
        <v>19906</v>
      </c>
      <c r="Q23" s="31">
        <v>1470</v>
      </c>
      <c r="R23" s="53">
        <v>2100</v>
      </c>
      <c r="S23" s="42">
        <v>1795</v>
      </c>
      <c r="T23" s="53">
        <v>14366</v>
      </c>
      <c r="U23" s="31">
        <v>1155</v>
      </c>
      <c r="V23" s="53">
        <v>1785</v>
      </c>
      <c r="W23" s="42">
        <v>1482</v>
      </c>
      <c r="X23" s="53">
        <v>18447</v>
      </c>
    </row>
    <row r="24" spans="2:24" ht="14.1" customHeight="1" x14ac:dyDescent="0.15">
      <c r="B24" s="7"/>
      <c r="C24" s="14">
        <v>10</v>
      </c>
      <c r="D24" s="30"/>
      <c r="E24" s="53">
        <v>1050</v>
      </c>
      <c r="F24" s="53">
        <v>1470</v>
      </c>
      <c r="G24" s="39">
        <v>1294.2249627943625</v>
      </c>
      <c r="H24" s="53">
        <v>77727.7</v>
      </c>
      <c r="I24" s="53">
        <v>1260</v>
      </c>
      <c r="J24" s="53">
        <v>1890</v>
      </c>
      <c r="K24" s="53">
        <v>1645.2068648542927</v>
      </c>
      <c r="L24" s="53">
        <v>18697</v>
      </c>
      <c r="M24" s="53">
        <v>1365</v>
      </c>
      <c r="N24" s="42">
        <v>1995</v>
      </c>
      <c r="O24" s="39">
        <v>1739.4963965980307</v>
      </c>
      <c r="P24" s="53">
        <v>17175.2</v>
      </c>
      <c r="Q24" s="53">
        <v>1365</v>
      </c>
      <c r="R24" s="53">
        <v>1995</v>
      </c>
      <c r="S24" s="53">
        <v>1730.9842678790503</v>
      </c>
      <c r="T24" s="53">
        <v>12678.599999999999</v>
      </c>
      <c r="U24" s="53">
        <v>1155</v>
      </c>
      <c r="V24" s="53">
        <v>1680</v>
      </c>
      <c r="W24" s="53">
        <v>1445.5491708237832</v>
      </c>
      <c r="X24" s="53">
        <v>17609.599999999999</v>
      </c>
    </row>
    <row r="25" spans="2:24" ht="14.1" customHeight="1" x14ac:dyDescent="0.15">
      <c r="B25" s="10"/>
      <c r="C25" s="6">
        <v>11</v>
      </c>
      <c r="D25" s="18"/>
      <c r="E25" s="55">
        <v>945</v>
      </c>
      <c r="F25" s="55">
        <v>1470</v>
      </c>
      <c r="G25" s="55">
        <v>1164.6705786614109</v>
      </c>
      <c r="H25" s="55">
        <v>112008.09999999999</v>
      </c>
      <c r="I25" s="55">
        <v>1260</v>
      </c>
      <c r="J25" s="55">
        <v>1890</v>
      </c>
      <c r="K25" s="55">
        <v>1665.9297041682989</v>
      </c>
      <c r="L25" s="55">
        <v>28311.599999999999</v>
      </c>
      <c r="M25" s="55">
        <v>1365</v>
      </c>
      <c r="N25" s="55">
        <v>1995</v>
      </c>
      <c r="O25" s="55">
        <v>1747.8304211950185</v>
      </c>
      <c r="P25" s="55">
        <v>23564.3</v>
      </c>
      <c r="Q25" s="55">
        <v>1365</v>
      </c>
      <c r="R25" s="55">
        <v>2047.5</v>
      </c>
      <c r="S25" s="55">
        <v>1758.2071715817697</v>
      </c>
      <c r="T25" s="55">
        <v>18393</v>
      </c>
      <c r="U25" s="55">
        <v>1155</v>
      </c>
      <c r="V25" s="55">
        <v>1785</v>
      </c>
      <c r="W25" s="55">
        <v>1522.4002922855138</v>
      </c>
      <c r="X25" s="54">
        <v>24325.300000000003</v>
      </c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2">
        <v>40483</v>
      </c>
      <c r="C29" s="113"/>
      <c r="D29" s="114">
        <v>40487</v>
      </c>
      <c r="E29" s="31">
        <v>945</v>
      </c>
      <c r="F29" s="53">
        <v>1470</v>
      </c>
      <c r="G29" s="42">
        <v>1140.8362259325143</v>
      </c>
      <c r="H29" s="53">
        <v>23316.2</v>
      </c>
      <c r="I29" s="31">
        <v>1260</v>
      </c>
      <c r="J29" s="53">
        <v>1785</v>
      </c>
      <c r="K29" s="42">
        <v>1624.8385625788694</v>
      </c>
      <c r="L29" s="53">
        <v>6824.4</v>
      </c>
      <c r="M29" s="31">
        <v>1365</v>
      </c>
      <c r="N29" s="53">
        <v>1890</v>
      </c>
      <c r="O29" s="42">
        <v>1696.8315396061878</v>
      </c>
      <c r="P29" s="53">
        <v>5647.8</v>
      </c>
      <c r="Q29" s="31">
        <v>1365</v>
      </c>
      <c r="R29" s="53">
        <v>1890</v>
      </c>
      <c r="S29" s="42">
        <v>1701.4459179762362</v>
      </c>
      <c r="T29" s="53">
        <v>4458.8</v>
      </c>
      <c r="U29" s="31">
        <v>1155</v>
      </c>
      <c r="V29" s="53">
        <v>1680</v>
      </c>
      <c r="W29" s="42">
        <v>1446.5208712219621</v>
      </c>
      <c r="X29" s="53">
        <v>5652.4</v>
      </c>
    </row>
    <row r="30" spans="2:24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40490</v>
      </c>
      <c r="C31" s="113"/>
      <c r="D31" s="114">
        <v>40494</v>
      </c>
      <c r="E31" s="76">
        <v>955.5</v>
      </c>
      <c r="F31" s="77">
        <v>1470</v>
      </c>
      <c r="G31" s="57">
        <v>1162.1292713896255</v>
      </c>
      <c r="H31" s="77">
        <v>21906.3</v>
      </c>
      <c r="I31" s="76">
        <v>1260</v>
      </c>
      <c r="J31" s="77">
        <v>1890</v>
      </c>
      <c r="K31" s="57">
        <v>1659.0499267220318</v>
      </c>
      <c r="L31" s="77">
        <v>5755.6</v>
      </c>
      <c r="M31" s="76">
        <v>1365</v>
      </c>
      <c r="N31" s="77">
        <v>1995</v>
      </c>
      <c r="O31" s="57">
        <v>1736.48685828466</v>
      </c>
      <c r="P31" s="77">
        <v>5109.3</v>
      </c>
      <c r="Q31" s="76">
        <v>1365</v>
      </c>
      <c r="R31" s="77">
        <v>1995</v>
      </c>
      <c r="S31" s="57">
        <v>1743.3822224463042</v>
      </c>
      <c r="T31" s="77">
        <v>3061</v>
      </c>
      <c r="U31" s="76">
        <v>1155</v>
      </c>
      <c r="V31" s="77">
        <v>1680</v>
      </c>
      <c r="W31" s="57">
        <v>1507.4377891023125</v>
      </c>
      <c r="X31" s="77">
        <v>4079.2</v>
      </c>
    </row>
    <row r="32" spans="2:24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40497</v>
      </c>
      <c r="C33" s="113"/>
      <c r="D33" s="114">
        <v>40501</v>
      </c>
      <c r="E33" s="31">
        <v>1050</v>
      </c>
      <c r="F33" s="53">
        <v>1470</v>
      </c>
      <c r="G33" s="42">
        <v>1201.0219859081421</v>
      </c>
      <c r="H33" s="53">
        <v>15338.7</v>
      </c>
      <c r="I33" s="31">
        <v>1260</v>
      </c>
      <c r="J33" s="53">
        <v>1890</v>
      </c>
      <c r="K33" s="42">
        <v>1679.8944447091339</v>
      </c>
      <c r="L33" s="53">
        <v>4214.8999999999996</v>
      </c>
      <c r="M33" s="31">
        <v>1365</v>
      </c>
      <c r="N33" s="53">
        <v>1995</v>
      </c>
      <c r="O33" s="42">
        <v>1767.0681933412202</v>
      </c>
      <c r="P33" s="53">
        <v>4383</v>
      </c>
      <c r="Q33" s="31">
        <v>1365</v>
      </c>
      <c r="R33" s="53">
        <v>2047.5</v>
      </c>
      <c r="S33" s="42">
        <v>1769.201089467201</v>
      </c>
      <c r="T33" s="53">
        <v>3550.2</v>
      </c>
      <c r="U33" s="31">
        <v>1207.5</v>
      </c>
      <c r="V33" s="53">
        <v>1680</v>
      </c>
      <c r="W33" s="42">
        <v>1522.5304932918848</v>
      </c>
      <c r="X33" s="53">
        <v>4501.5</v>
      </c>
    </row>
    <row r="34" spans="2:24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>
        <v>40504</v>
      </c>
      <c r="C35" s="113"/>
      <c r="D35" s="114">
        <v>40508</v>
      </c>
      <c r="E35" s="31">
        <v>945</v>
      </c>
      <c r="F35" s="53">
        <v>1365</v>
      </c>
      <c r="G35" s="42">
        <v>1175.7006142412981</v>
      </c>
      <c r="H35" s="53">
        <v>27781.9</v>
      </c>
      <c r="I35" s="31">
        <v>1312.5</v>
      </c>
      <c r="J35" s="53">
        <v>1890</v>
      </c>
      <c r="K35" s="42">
        <v>1689.5861900671562</v>
      </c>
      <c r="L35" s="53">
        <v>5970.1</v>
      </c>
      <c r="M35" s="31">
        <v>1365</v>
      </c>
      <c r="N35" s="53">
        <v>1995</v>
      </c>
      <c r="O35" s="42">
        <v>1774.7531006201243</v>
      </c>
      <c r="P35" s="53">
        <v>4449.5</v>
      </c>
      <c r="Q35" s="31">
        <v>1365</v>
      </c>
      <c r="R35" s="53">
        <v>1974</v>
      </c>
      <c r="S35" s="42">
        <v>1759.411410099598</v>
      </c>
      <c r="T35" s="53">
        <v>3518.4</v>
      </c>
      <c r="U35" s="31">
        <v>1155</v>
      </c>
      <c r="V35" s="53">
        <v>1785</v>
      </c>
      <c r="W35" s="42">
        <v>1567.2937815898299</v>
      </c>
      <c r="X35" s="53">
        <v>4799.5</v>
      </c>
    </row>
    <row r="36" spans="2:24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5">
        <v>40511</v>
      </c>
      <c r="C37" s="116"/>
      <c r="D37" s="117">
        <v>40515</v>
      </c>
      <c r="E37" s="36">
        <v>1050</v>
      </c>
      <c r="F37" s="55">
        <v>1470</v>
      </c>
      <c r="G37" s="38">
        <v>1241.7530487804877</v>
      </c>
      <c r="H37" s="55">
        <v>23665</v>
      </c>
      <c r="I37" s="36">
        <v>1365</v>
      </c>
      <c r="J37" s="55">
        <v>1890</v>
      </c>
      <c r="K37" s="38">
        <v>1701.1704043984662</v>
      </c>
      <c r="L37" s="55">
        <v>5546.6</v>
      </c>
      <c r="M37" s="36">
        <v>1470</v>
      </c>
      <c r="N37" s="55">
        <v>1995</v>
      </c>
      <c r="O37" s="38">
        <v>1792.4621815908738</v>
      </c>
      <c r="P37" s="55">
        <v>3974.7</v>
      </c>
      <c r="Q37" s="36">
        <v>1470</v>
      </c>
      <c r="R37" s="55">
        <v>1995</v>
      </c>
      <c r="S37" s="38">
        <v>1805.8872505809763</v>
      </c>
      <c r="T37" s="55">
        <v>3804.6</v>
      </c>
      <c r="U37" s="36">
        <v>1260</v>
      </c>
      <c r="V37" s="55">
        <v>1785</v>
      </c>
      <c r="W37" s="38">
        <v>1604.0262686707813</v>
      </c>
      <c r="X37" s="55">
        <v>5292.7</v>
      </c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X42"/>
  <sheetViews>
    <sheetView zoomScale="75" workbookViewId="0">
      <selection activeCell="H25" sqref="H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100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86" t="s">
        <v>0</v>
      </c>
      <c r="D6" s="87"/>
      <c r="E6" s="92" t="s">
        <v>111</v>
      </c>
      <c r="F6" s="93"/>
      <c r="G6" s="93"/>
      <c r="H6" s="94"/>
      <c r="I6" s="89" t="s">
        <v>16</v>
      </c>
      <c r="J6" s="90"/>
      <c r="K6" s="90"/>
      <c r="L6" s="91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105</v>
      </c>
      <c r="E9" s="43">
        <v>893</v>
      </c>
      <c r="F9" s="56">
        <v>1260</v>
      </c>
      <c r="G9" s="72">
        <v>1015</v>
      </c>
      <c r="H9" s="56">
        <v>80335</v>
      </c>
      <c r="I9" s="43">
        <v>2258</v>
      </c>
      <c r="J9" s="56">
        <v>2756</v>
      </c>
      <c r="K9" s="72">
        <v>2491</v>
      </c>
      <c r="L9" s="56">
        <v>1417273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840</v>
      </c>
      <c r="F10" s="53">
        <v>1260</v>
      </c>
      <c r="G10" s="42">
        <v>1036</v>
      </c>
      <c r="H10" s="53">
        <v>128648</v>
      </c>
      <c r="I10" s="31">
        <v>1995</v>
      </c>
      <c r="J10" s="53">
        <v>2683</v>
      </c>
      <c r="K10" s="42">
        <v>2453</v>
      </c>
      <c r="L10" s="53">
        <v>2237604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798</v>
      </c>
      <c r="F11" s="53">
        <v>1418</v>
      </c>
      <c r="G11" s="42">
        <v>989</v>
      </c>
      <c r="H11" s="53">
        <v>214294</v>
      </c>
      <c r="I11" s="31">
        <v>1680</v>
      </c>
      <c r="J11" s="53">
        <v>2678</v>
      </c>
      <c r="K11" s="42">
        <v>2201</v>
      </c>
      <c r="L11" s="53">
        <v>2264851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1470</v>
      </c>
      <c r="G12" s="38">
        <v>961</v>
      </c>
      <c r="H12" s="55">
        <v>265383</v>
      </c>
      <c r="I12" s="36">
        <v>1575</v>
      </c>
      <c r="J12" s="55">
        <v>2520</v>
      </c>
      <c r="K12" s="38">
        <v>2033</v>
      </c>
      <c r="L12" s="55">
        <v>2868789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11</v>
      </c>
      <c r="D13" s="30"/>
      <c r="E13" s="31">
        <v>788</v>
      </c>
      <c r="F13" s="53">
        <v>1470</v>
      </c>
      <c r="G13" s="42">
        <v>966</v>
      </c>
      <c r="H13" s="53">
        <v>28241</v>
      </c>
      <c r="I13" s="31">
        <v>1680</v>
      </c>
      <c r="J13" s="53">
        <v>2205</v>
      </c>
      <c r="K13" s="42">
        <v>1924</v>
      </c>
      <c r="L13" s="53">
        <v>312531</v>
      </c>
    </row>
    <row r="14" spans="2:24" ht="14.1" customHeight="1" x14ac:dyDescent="0.15">
      <c r="B14" s="7"/>
      <c r="C14" s="14">
        <v>12</v>
      </c>
      <c r="D14" s="30"/>
      <c r="E14" s="31">
        <v>840</v>
      </c>
      <c r="F14" s="53">
        <v>1365</v>
      </c>
      <c r="G14" s="42">
        <v>936</v>
      </c>
      <c r="H14" s="53">
        <v>21868</v>
      </c>
      <c r="I14" s="31">
        <v>1628</v>
      </c>
      <c r="J14" s="53">
        <v>2412</v>
      </c>
      <c r="K14" s="42">
        <v>2011</v>
      </c>
      <c r="L14" s="53">
        <v>296222</v>
      </c>
    </row>
    <row r="15" spans="2:24" ht="14.1" customHeight="1" x14ac:dyDescent="0.15">
      <c r="B15" s="7" t="s">
        <v>101</v>
      </c>
      <c r="C15" s="14">
        <v>1</v>
      </c>
      <c r="D15" s="30" t="s">
        <v>54</v>
      </c>
      <c r="E15" s="31">
        <v>735</v>
      </c>
      <c r="F15" s="53">
        <v>1365</v>
      </c>
      <c r="G15" s="42">
        <v>977</v>
      </c>
      <c r="H15" s="53">
        <v>17324</v>
      </c>
      <c r="I15" s="31">
        <v>1472</v>
      </c>
      <c r="J15" s="53">
        <v>2418</v>
      </c>
      <c r="K15" s="42">
        <v>1875</v>
      </c>
      <c r="L15" s="53">
        <v>284557</v>
      </c>
    </row>
    <row r="16" spans="2:24" ht="14.1" customHeight="1" x14ac:dyDescent="0.15">
      <c r="B16" s="7"/>
      <c r="C16" s="14">
        <v>2</v>
      </c>
      <c r="D16" s="30"/>
      <c r="E16" s="31">
        <v>735</v>
      </c>
      <c r="F16" s="53">
        <v>1365</v>
      </c>
      <c r="G16" s="42">
        <v>963</v>
      </c>
      <c r="H16" s="53">
        <v>27329</v>
      </c>
      <c r="I16" s="31">
        <v>1471</v>
      </c>
      <c r="J16" s="53">
        <v>2205</v>
      </c>
      <c r="K16" s="42">
        <v>1820</v>
      </c>
      <c r="L16" s="53">
        <v>228493</v>
      </c>
    </row>
    <row r="17" spans="2:12" ht="14.1" customHeight="1" x14ac:dyDescent="0.15">
      <c r="B17" s="7"/>
      <c r="C17" s="14">
        <v>3</v>
      </c>
      <c r="D17" s="30"/>
      <c r="E17" s="31">
        <v>788</v>
      </c>
      <c r="F17" s="53">
        <v>1260</v>
      </c>
      <c r="G17" s="42">
        <v>963</v>
      </c>
      <c r="H17" s="53">
        <v>27178</v>
      </c>
      <c r="I17" s="31">
        <v>1628</v>
      </c>
      <c r="J17" s="53">
        <v>2310</v>
      </c>
      <c r="K17" s="42">
        <v>1973</v>
      </c>
      <c r="L17" s="53">
        <v>273264</v>
      </c>
    </row>
    <row r="18" spans="2:12" ht="14.1" customHeight="1" x14ac:dyDescent="0.15">
      <c r="B18" s="7"/>
      <c r="C18" s="14">
        <v>4</v>
      </c>
      <c r="D18" s="30"/>
      <c r="E18" s="31">
        <v>735</v>
      </c>
      <c r="F18" s="53">
        <v>1313</v>
      </c>
      <c r="G18" s="42">
        <v>946</v>
      </c>
      <c r="H18" s="53">
        <v>24650</v>
      </c>
      <c r="I18" s="31">
        <v>1575</v>
      </c>
      <c r="J18" s="53">
        <v>2310</v>
      </c>
      <c r="K18" s="42">
        <v>1970</v>
      </c>
      <c r="L18" s="53">
        <v>193332</v>
      </c>
    </row>
    <row r="19" spans="2:12" ht="14.1" customHeight="1" x14ac:dyDescent="0.15">
      <c r="B19" s="7"/>
      <c r="C19" s="14">
        <v>5</v>
      </c>
      <c r="D19" s="30"/>
      <c r="E19" s="31">
        <v>735</v>
      </c>
      <c r="F19" s="53">
        <v>1365</v>
      </c>
      <c r="G19" s="42">
        <v>960</v>
      </c>
      <c r="H19" s="53">
        <v>20827</v>
      </c>
      <c r="I19" s="31">
        <v>1524</v>
      </c>
      <c r="J19" s="53">
        <v>2310</v>
      </c>
      <c r="K19" s="42">
        <v>1912</v>
      </c>
      <c r="L19" s="53">
        <v>249108</v>
      </c>
    </row>
    <row r="20" spans="2:12" ht="14.1" customHeight="1" x14ac:dyDescent="0.15">
      <c r="B20" s="7"/>
      <c r="C20" s="14">
        <v>6</v>
      </c>
      <c r="D20" s="30"/>
      <c r="E20" s="31">
        <v>735</v>
      </c>
      <c r="F20" s="53">
        <v>1213</v>
      </c>
      <c r="G20" s="42">
        <v>931</v>
      </c>
      <c r="H20" s="53">
        <v>18731</v>
      </c>
      <c r="I20" s="31">
        <v>1486</v>
      </c>
      <c r="J20" s="53">
        <v>2221</v>
      </c>
      <c r="K20" s="42">
        <v>1835</v>
      </c>
      <c r="L20" s="53">
        <v>203499</v>
      </c>
    </row>
    <row r="21" spans="2:12" ht="14.1" customHeight="1" x14ac:dyDescent="0.15">
      <c r="B21" s="7"/>
      <c r="C21" s="14">
        <v>7</v>
      </c>
      <c r="D21" s="30"/>
      <c r="E21" s="31">
        <v>788</v>
      </c>
      <c r="F21" s="53">
        <v>1365</v>
      </c>
      <c r="G21" s="42">
        <v>960</v>
      </c>
      <c r="H21" s="53">
        <v>10149</v>
      </c>
      <c r="I21" s="31">
        <v>1470</v>
      </c>
      <c r="J21" s="53">
        <v>2205</v>
      </c>
      <c r="K21" s="42">
        <v>1874</v>
      </c>
      <c r="L21" s="53">
        <v>163795</v>
      </c>
    </row>
    <row r="22" spans="2:12" ht="14.1" customHeight="1" x14ac:dyDescent="0.15">
      <c r="B22" s="7"/>
      <c r="C22" s="14">
        <v>8</v>
      </c>
      <c r="D22" s="30"/>
      <c r="E22" s="31">
        <v>788</v>
      </c>
      <c r="F22" s="53">
        <v>1260</v>
      </c>
      <c r="G22" s="42">
        <v>914</v>
      </c>
      <c r="H22" s="53">
        <v>14702</v>
      </c>
      <c r="I22" s="31">
        <v>1576</v>
      </c>
      <c r="J22" s="53">
        <v>2100</v>
      </c>
      <c r="K22" s="42">
        <v>1854</v>
      </c>
      <c r="L22" s="53">
        <v>232006</v>
      </c>
    </row>
    <row r="23" spans="2:12" ht="14.1" customHeight="1" x14ac:dyDescent="0.15">
      <c r="B23" s="7"/>
      <c r="C23" s="14">
        <v>9</v>
      </c>
      <c r="D23" s="30"/>
      <c r="E23" s="31">
        <v>788</v>
      </c>
      <c r="F23" s="53">
        <v>1260</v>
      </c>
      <c r="G23" s="42">
        <v>942</v>
      </c>
      <c r="H23" s="53">
        <v>15885</v>
      </c>
      <c r="I23" s="31">
        <v>1785</v>
      </c>
      <c r="J23" s="53">
        <v>2062</v>
      </c>
      <c r="K23" s="42">
        <v>1937</v>
      </c>
      <c r="L23" s="53">
        <v>165782</v>
      </c>
    </row>
    <row r="24" spans="2:12" ht="14.1" customHeight="1" x14ac:dyDescent="0.15">
      <c r="B24" s="7"/>
      <c r="C24" s="14">
        <v>10</v>
      </c>
      <c r="D24" s="30"/>
      <c r="E24" s="53">
        <v>735</v>
      </c>
      <c r="F24" s="53">
        <v>1155</v>
      </c>
      <c r="G24" s="53">
        <v>921.98822596388516</v>
      </c>
      <c r="H24" s="53">
        <v>13195.6</v>
      </c>
      <c r="I24" s="53">
        <v>1583.4</v>
      </c>
      <c r="J24" s="53">
        <v>2205</v>
      </c>
      <c r="K24" s="53">
        <v>1930.5994929541698</v>
      </c>
      <c r="L24" s="53">
        <v>183339.5</v>
      </c>
    </row>
    <row r="25" spans="2:12" ht="14.1" customHeight="1" x14ac:dyDescent="0.15">
      <c r="B25" s="10"/>
      <c r="C25" s="6">
        <v>11</v>
      </c>
      <c r="D25" s="18"/>
      <c r="E25" s="55">
        <v>787.5</v>
      </c>
      <c r="F25" s="55">
        <v>1212.75</v>
      </c>
      <c r="G25" s="55">
        <v>954.16997452945668</v>
      </c>
      <c r="H25" s="55">
        <v>27318.5</v>
      </c>
      <c r="I25" s="55">
        <v>1547.7</v>
      </c>
      <c r="J25" s="55">
        <v>2415</v>
      </c>
      <c r="K25" s="55">
        <v>2032.8151630426889</v>
      </c>
      <c r="L25" s="54">
        <v>219965.3</v>
      </c>
    </row>
    <row r="26" spans="2:12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2">
        <v>40483</v>
      </c>
      <c r="C29" s="113"/>
      <c r="D29" s="114">
        <v>40487</v>
      </c>
      <c r="E29" s="31">
        <v>787.5</v>
      </c>
      <c r="F29" s="53">
        <v>1155</v>
      </c>
      <c r="G29" s="42">
        <v>923.58942795076052</v>
      </c>
      <c r="H29" s="53">
        <v>8857.7000000000007</v>
      </c>
      <c r="I29" s="31">
        <v>1547.7</v>
      </c>
      <c r="J29" s="53">
        <v>2205</v>
      </c>
      <c r="K29" s="42">
        <v>1905.911234935857</v>
      </c>
      <c r="L29" s="53">
        <v>47710.2</v>
      </c>
    </row>
    <row r="30" spans="2:12" x14ac:dyDescent="0.15">
      <c r="B30" s="112" t="s">
        <v>80</v>
      </c>
      <c r="C30" s="113"/>
      <c r="D30" s="114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2">
        <v>40490</v>
      </c>
      <c r="C31" s="113"/>
      <c r="D31" s="114">
        <v>40494</v>
      </c>
      <c r="E31" s="76">
        <v>787.5</v>
      </c>
      <c r="F31" s="77">
        <v>1212.75</v>
      </c>
      <c r="G31" s="57">
        <v>946.94073055627769</v>
      </c>
      <c r="H31" s="77">
        <v>3048.1</v>
      </c>
      <c r="I31" s="76">
        <v>1606.5</v>
      </c>
      <c r="J31" s="77">
        <v>2257.5</v>
      </c>
      <c r="K31" s="57">
        <v>1982.5155651880211</v>
      </c>
      <c r="L31" s="77">
        <v>44863.4</v>
      </c>
    </row>
    <row r="32" spans="2:12" x14ac:dyDescent="0.15">
      <c r="B32" s="112" t="s">
        <v>81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2">
        <v>40497</v>
      </c>
      <c r="C33" s="113"/>
      <c r="D33" s="114">
        <v>40501</v>
      </c>
      <c r="E33" s="31">
        <v>787.5</v>
      </c>
      <c r="F33" s="53">
        <v>1155</v>
      </c>
      <c r="G33" s="42">
        <v>953.29264136328504</v>
      </c>
      <c r="H33" s="53">
        <v>5019.1000000000004</v>
      </c>
      <c r="I33" s="31">
        <v>1581.3</v>
      </c>
      <c r="J33" s="53">
        <v>2310</v>
      </c>
      <c r="K33" s="42">
        <v>1994.5828855368809</v>
      </c>
      <c r="L33" s="53">
        <v>46324.2</v>
      </c>
    </row>
    <row r="34" spans="2:12" x14ac:dyDescent="0.15">
      <c r="B34" s="112" t="s">
        <v>82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2">
        <v>40504</v>
      </c>
      <c r="C35" s="113"/>
      <c r="D35" s="114">
        <v>40508</v>
      </c>
      <c r="E35" s="31">
        <v>840</v>
      </c>
      <c r="F35" s="53">
        <v>1155</v>
      </c>
      <c r="G35" s="42">
        <v>990.49433720151751</v>
      </c>
      <c r="H35" s="53">
        <v>3896.8</v>
      </c>
      <c r="I35" s="31">
        <v>1697.8500000000001</v>
      </c>
      <c r="J35" s="53">
        <v>2310</v>
      </c>
      <c r="K35" s="42">
        <v>2082.1444150736606</v>
      </c>
      <c r="L35" s="53">
        <v>34897.300000000003</v>
      </c>
    </row>
    <row r="36" spans="2:12" ht="12" customHeight="1" x14ac:dyDescent="0.15">
      <c r="B36" s="112" t="s">
        <v>83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5">
        <v>40511</v>
      </c>
      <c r="C37" s="116"/>
      <c r="D37" s="117">
        <v>40515</v>
      </c>
      <c r="E37" s="36">
        <v>840</v>
      </c>
      <c r="F37" s="55">
        <v>1207.5</v>
      </c>
      <c r="G37" s="38">
        <v>997.91431385423459</v>
      </c>
      <c r="H37" s="55">
        <v>6496.8</v>
      </c>
      <c r="I37" s="36">
        <v>1727.25</v>
      </c>
      <c r="J37" s="55">
        <v>2415</v>
      </c>
      <c r="K37" s="38">
        <v>2119.1170039380504</v>
      </c>
      <c r="L37" s="55">
        <v>46170.2</v>
      </c>
    </row>
    <row r="38" spans="2:12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25"/>
  <sheetViews>
    <sheetView zoomScale="75" workbookViewId="0">
      <selection activeCell="H25" sqref="H2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100</v>
      </c>
    </row>
    <row r="4" spans="2:24" ht="11.25" customHeight="1" x14ac:dyDescent="0.15">
      <c r="X4" s="20" t="s">
        <v>41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6" t="s">
        <v>0</v>
      </c>
      <c r="D6" s="87"/>
      <c r="E6" s="605" t="s">
        <v>147</v>
      </c>
      <c r="F6" s="606"/>
      <c r="G6" s="606"/>
      <c r="H6" s="607"/>
      <c r="I6" s="605" t="s">
        <v>150</v>
      </c>
      <c r="J6" s="606"/>
      <c r="K6" s="606"/>
      <c r="L6" s="607"/>
      <c r="M6" s="605" t="s">
        <v>157</v>
      </c>
      <c r="N6" s="606"/>
      <c r="O6" s="606"/>
      <c r="P6" s="607"/>
      <c r="Q6" s="605" t="s">
        <v>160</v>
      </c>
      <c r="R6" s="606"/>
      <c r="S6" s="606"/>
      <c r="T6" s="607"/>
      <c r="U6" s="605" t="s">
        <v>161</v>
      </c>
      <c r="V6" s="606"/>
      <c r="W6" s="606"/>
      <c r="X6" s="607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105</v>
      </c>
      <c r="E9" s="43">
        <v>2100</v>
      </c>
      <c r="F9" s="56">
        <v>2625</v>
      </c>
      <c r="G9" s="72">
        <v>2352</v>
      </c>
      <c r="H9" s="56">
        <v>70321</v>
      </c>
      <c r="I9" s="43">
        <v>4830</v>
      </c>
      <c r="J9" s="56">
        <v>5250</v>
      </c>
      <c r="K9" s="72">
        <v>5027</v>
      </c>
      <c r="L9" s="56">
        <v>57748</v>
      </c>
      <c r="M9" s="43">
        <v>1733</v>
      </c>
      <c r="N9" s="56">
        <v>1995</v>
      </c>
      <c r="O9" s="72">
        <v>1851</v>
      </c>
      <c r="P9" s="56">
        <v>185065</v>
      </c>
      <c r="Q9" s="43">
        <v>3990</v>
      </c>
      <c r="R9" s="56">
        <v>5198</v>
      </c>
      <c r="S9" s="72">
        <v>4378</v>
      </c>
      <c r="T9" s="56">
        <v>64790</v>
      </c>
      <c r="U9" s="43">
        <v>5250</v>
      </c>
      <c r="V9" s="56">
        <v>6300</v>
      </c>
      <c r="W9" s="72">
        <v>5741</v>
      </c>
      <c r="X9" s="56">
        <v>339783</v>
      </c>
    </row>
    <row r="10" spans="2:24" s="35" customFormat="1" ht="14.1" customHeight="1" x14ac:dyDescent="0.15">
      <c r="B10" s="31"/>
      <c r="C10" s="34">
        <v>19</v>
      </c>
      <c r="D10" s="42"/>
      <c r="E10" s="31">
        <v>1943</v>
      </c>
      <c r="F10" s="53">
        <v>2566</v>
      </c>
      <c r="G10" s="42">
        <v>2315</v>
      </c>
      <c r="H10" s="53">
        <v>86057</v>
      </c>
      <c r="I10" s="31">
        <v>4463</v>
      </c>
      <c r="J10" s="53">
        <v>5334</v>
      </c>
      <c r="K10" s="42">
        <v>4874</v>
      </c>
      <c r="L10" s="53">
        <v>66629</v>
      </c>
      <c r="M10" s="31">
        <v>1625</v>
      </c>
      <c r="N10" s="53">
        <v>2205</v>
      </c>
      <c r="O10" s="42">
        <v>1842</v>
      </c>
      <c r="P10" s="53">
        <v>220370</v>
      </c>
      <c r="Q10" s="31">
        <v>3675</v>
      </c>
      <c r="R10" s="53">
        <v>4725</v>
      </c>
      <c r="S10" s="42">
        <v>4094</v>
      </c>
      <c r="T10" s="53">
        <v>66408</v>
      </c>
      <c r="U10" s="31">
        <v>4830</v>
      </c>
      <c r="V10" s="53">
        <v>5775</v>
      </c>
      <c r="W10" s="42">
        <v>5305</v>
      </c>
      <c r="X10" s="53">
        <v>433107</v>
      </c>
    </row>
    <row r="11" spans="2:24" s="35" customFormat="1" ht="14.1" customHeight="1" x14ac:dyDescent="0.15">
      <c r="B11" s="31"/>
      <c r="C11" s="34">
        <v>20</v>
      </c>
      <c r="D11" s="42"/>
      <c r="E11" s="31">
        <v>1704</v>
      </c>
      <c r="F11" s="53">
        <v>2415</v>
      </c>
      <c r="G11" s="42">
        <v>2092</v>
      </c>
      <c r="H11" s="53">
        <v>81558</v>
      </c>
      <c r="I11" s="31">
        <v>3782</v>
      </c>
      <c r="J11" s="53">
        <v>5145</v>
      </c>
      <c r="K11" s="42">
        <v>4355</v>
      </c>
      <c r="L11" s="53">
        <v>70746</v>
      </c>
      <c r="M11" s="31">
        <v>1430</v>
      </c>
      <c r="N11" s="53">
        <v>2016</v>
      </c>
      <c r="O11" s="42">
        <v>1721</v>
      </c>
      <c r="P11" s="53">
        <v>264413</v>
      </c>
      <c r="Q11" s="31">
        <v>3150</v>
      </c>
      <c r="R11" s="53">
        <v>5145</v>
      </c>
      <c r="S11" s="42">
        <v>3753</v>
      </c>
      <c r="T11" s="53">
        <v>96346</v>
      </c>
      <c r="U11" s="31">
        <v>4109</v>
      </c>
      <c r="V11" s="53">
        <v>5723</v>
      </c>
      <c r="W11" s="42">
        <v>4908</v>
      </c>
      <c r="X11" s="53">
        <v>425114</v>
      </c>
    </row>
    <row r="12" spans="2:24" s="35" customFormat="1" ht="14.1" customHeight="1" x14ac:dyDescent="0.15">
      <c r="B12" s="36"/>
      <c r="C12" s="37">
        <v>21</v>
      </c>
      <c r="D12" s="38"/>
      <c r="E12" s="36">
        <v>1447</v>
      </c>
      <c r="F12" s="55">
        <v>2310</v>
      </c>
      <c r="G12" s="38">
        <v>1915</v>
      </c>
      <c r="H12" s="55">
        <v>54471</v>
      </c>
      <c r="I12" s="36">
        <v>3657</v>
      </c>
      <c r="J12" s="55">
        <v>4883</v>
      </c>
      <c r="K12" s="38">
        <v>3987</v>
      </c>
      <c r="L12" s="55">
        <v>50381</v>
      </c>
      <c r="M12" s="36">
        <v>1418</v>
      </c>
      <c r="N12" s="55">
        <v>1890</v>
      </c>
      <c r="O12" s="38">
        <v>1600</v>
      </c>
      <c r="P12" s="55">
        <v>478989</v>
      </c>
      <c r="Q12" s="36">
        <v>2520</v>
      </c>
      <c r="R12" s="55">
        <v>3675</v>
      </c>
      <c r="S12" s="38">
        <v>2989</v>
      </c>
      <c r="T12" s="55">
        <v>130672</v>
      </c>
      <c r="U12" s="36">
        <v>3360</v>
      </c>
      <c r="V12" s="55">
        <v>5040</v>
      </c>
      <c r="W12" s="38">
        <v>4069</v>
      </c>
      <c r="X12" s="55">
        <v>228009</v>
      </c>
    </row>
    <row r="13" spans="2:24" s="35" customFormat="1" ht="14.1" customHeight="1" x14ac:dyDescent="0.15">
      <c r="B13" s="7"/>
      <c r="C13" s="14">
        <v>11</v>
      </c>
      <c r="D13" s="30"/>
      <c r="E13" s="31">
        <v>1785</v>
      </c>
      <c r="F13" s="53">
        <v>2258</v>
      </c>
      <c r="G13" s="42">
        <v>1915</v>
      </c>
      <c r="H13" s="53">
        <v>4398</v>
      </c>
      <c r="I13" s="76">
        <v>4410</v>
      </c>
      <c r="J13" s="77">
        <v>4410</v>
      </c>
      <c r="K13" s="57">
        <v>4410</v>
      </c>
      <c r="L13" s="53">
        <v>4580</v>
      </c>
      <c r="M13" s="31">
        <v>1470</v>
      </c>
      <c r="N13" s="53">
        <v>1733</v>
      </c>
      <c r="O13" s="42">
        <v>1586</v>
      </c>
      <c r="P13" s="53">
        <v>40340</v>
      </c>
      <c r="Q13" s="31">
        <v>2625</v>
      </c>
      <c r="R13" s="53">
        <v>3045</v>
      </c>
      <c r="S13" s="42">
        <v>2837</v>
      </c>
      <c r="T13" s="53">
        <v>11220</v>
      </c>
      <c r="U13" s="31">
        <v>4095</v>
      </c>
      <c r="V13" s="53">
        <v>4725</v>
      </c>
      <c r="W13" s="42">
        <v>4199</v>
      </c>
      <c r="X13" s="53">
        <v>20020</v>
      </c>
    </row>
    <row r="14" spans="2:24" s="35" customFormat="1" ht="14.1" customHeight="1" x14ac:dyDescent="0.15">
      <c r="B14" s="7"/>
      <c r="C14" s="14">
        <v>12</v>
      </c>
      <c r="D14" s="30"/>
      <c r="E14" s="31">
        <v>1995</v>
      </c>
      <c r="F14" s="53">
        <v>2205</v>
      </c>
      <c r="G14" s="42">
        <v>2093</v>
      </c>
      <c r="H14" s="53">
        <v>8415</v>
      </c>
      <c r="I14" s="76">
        <v>4599</v>
      </c>
      <c r="J14" s="77">
        <v>4599</v>
      </c>
      <c r="K14" s="57">
        <v>4599</v>
      </c>
      <c r="L14" s="53">
        <v>3264</v>
      </c>
      <c r="M14" s="31">
        <v>1470</v>
      </c>
      <c r="N14" s="53">
        <v>1731</v>
      </c>
      <c r="O14" s="42">
        <v>1582</v>
      </c>
      <c r="P14" s="53">
        <v>56044</v>
      </c>
      <c r="Q14" s="31">
        <v>2765</v>
      </c>
      <c r="R14" s="53">
        <v>3150</v>
      </c>
      <c r="S14" s="42">
        <v>2954</v>
      </c>
      <c r="T14" s="53">
        <v>15899</v>
      </c>
      <c r="U14" s="31">
        <v>4515</v>
      </c>
      <c r="V14" s="53">
        <v>5040</v>
      </c>
      <c r="W14" s="42">
        <v>4833</v>
      </c>
      <c r="X14" s="53">
        <v>21412</v>
      </c>
    </row>
    <row r="15" spans="2:24" s="35" customFormat="1" ht="14.1" customHeight="1" x14ac:dyDescent="0.15">
      <c r="B15" s="7" t="s">
        <v>101</v>
      </c>
      <c r="C15" s="14">
        <v>1</v>
      </c>
      <c r="D15" s="30" t="s">
        <v>54</v>
      </c>
      <c r="E15" s="31">
        <v>1838</v>
      </c>
      <c r="F15" s="53">
        <v>2100</v>
      </c>
      <c r="G15" s="42">
        <v>1949</v>
      </c>
      <c r="H15" s="53">
        <v>7287</v>
      </c>
      <c r="I15" s="76">
        <v>4410</v>
      </c>
      <c r="J15" s="77">
        <v>4410</v>
      </c>
      <c r="K15" s="57">
        <v>4410</v>
      </c>
      <c r="L15" s="53">
        <v>2999</v>
      </c>
      <c r="M15" s="31">
        <v>1575</v>
      </c>
      <c r="N15" s="53">
        <v>1785</v>
      </c>
      <c r="O15" s="42">
        <v>1687</v>
      </c>
      <c r="P15" s="53">
        <v>37653</v>
      </c>
      <c r="Q15" s="31">
        <v>2730</v>
      </c>
      <c r="R15" s="53">
        <v>3045</v>
      </c>
      <c r="S15" s="42">
        <v>2849</v>
      </c>
      <c r="T15" s="53">
        <v>9575</v>
      </c>
      <c r="U15" s="31">
        <v>3990</v>
      </c>
      <c r="V15" s="53">
        <v>4515</v>
      </c>
      <c r="W15" s="42">
        <v>4300</v>
      </c>
      <c r="X15" s="53">
        <v>15936</v>
      </c>
    </row>
    <row r="16" spans="2:24" s="35" customFormat="1" ht="14.1" customHeight="1" x14ac:dyDescent="0.15">
      <c r="B16" s="7"/>
      <c r="C16" s="14">
        <v>2</v>
      </c>
      <c r="D16" s="30"/>
      <c r="E16" s="31">
        <v>1838</v>
      </c>
      <c r="F16" s="53">
        <v>1995</v>
      </c>
      <c r="G16" s="42">
        <v>1884</v>
      </c>
      <c r="H16" s="53">
        <v>3357</v>
      </c>
      <c r="I16" s="31">
        <v>3980</v>
      </c>
      <c r="J16" s="53">
        <v>4620</v>
      </c>
      <c r="K16" s="42">
        <v>4208</v>
      </c>
      <c r="L16" s="53">
        <v>2700</v>
      </c>
      <c r="M16" s="31">
        <v>1449</v>
      </c>
      <c r="N16" s="53">
        <v>1890</v>
      </c>
      <c r="O16" s="42">
        <v>1661</v>
      </c>
      <c r="P16" s="53">
        <v>41244</v>
      </c>
      <c r="Q16" s="31">
        <v>2940</v>
      </c>
      <c r="R16" s="53">
        <v>3675</v>
      </c>
      <c r="S16" s="42">
        <v>3209</v>
      </c>
      <c r="T16" s="53">
        <v>8458</v>
      </c>
      <c r="U16" s="31">
        <v>3990</v>
      </c>
      <c r="V16" s="53">
        <v>4611</v>
      </c>
      <c r="W16" s="42">
        <v>4226</v>
      </c>
      <c r="X16" s="53">
        <v>13338</v>
      </c>
    </row>
    <row r="17" spans="2:24" s="35" customFormat="1" ht="14.1" customHeight="1" x14ac:dyDescent="0.15">
      <c r="B17" s="7"/>
      <c r="C17" s="14">
        <v>3</v>
      </c>
      <c r="D17" s="30"/>
      <c r="E17" s="31">
        <v>2048</v>
      </c>
      <c r="F17" s="53">
        <v>2258</v>
      </c>
      <c r="G17" s="42">
        <v>2106</v>
      </c>
      <c r="H17" s="53">
        <v>3192</v>
      </c>
      <c r="I17" s="76">
        <v>4013</v>
      </c>
      <c r="J17" s="77">
        <v>4673</v>
      </c>
      <c r="K17" s="57">
        <v>4228</v>
      </c>
      <c r="L17" s="53">
        <v>3588</v>
      </c>
      <c r="M17" s="31">
        <v>1712</v>
      </c>
      <c r="N17" s="53">
        <v>2100</v>
      </c>
      <c r="O17" s="42">
        <v>1889</v>
      </c>
      <c r="P17" s="53">
        <v>41098</v>
      </c>
      <c r="Q17" s="31">
        <v>3255</v>
      </c>
      <c r="R17" s="53">
        <v>3990</v>
      </c>
      <c r="S17" s="42">
        <v>3552</v>
      </c>
      <c r="T17" s="53">
        <v>10030</v>
      </c>
      <c r="U17" s="31">
        <v>4200</v>
      </c>
      <c r="V17" s="53">
        <v>5565</v>
      </c>
      <c r="W17" s="42">
        <v>4617</v>
      </c>
      <c r="X17" s="53">
        <v>19673</v>
      </c>
    </row>
    <row r="18" spans="2:24" s="35" customFormat="1" ht="14.1" customHeight="1" x14ac:dyDescent="0.15">
      <c r="B18" s="7"/>
      <c r="C18" s="14">
        <v>4</v>
      </c>
      <c r="D18" s="30"/>
      <c r="E18" s="31">
        <v>1890</v>
      </c>
      <c r="F18" s="53">
        <v>2048</v>
      </c>
      <c r="G18" s="42">
        <v>1953</v>
      </c>
      <c r="H18" s="53">
        <v>2434</v>
      </c>
      <c r="I18" s="76">
        <v>4176</v>
      </c>
      <c r="J18" s="77">
        <v>4176</v>
      </c>
      <c r="K18" s="57">
        <v>4176</v>
      </c>
      <c r="L18" s="53">
        <v>1544</v>
      </c>
      <c r="M18" s="31">
        <v>1575</v>
      </c>
      <c r="N18" s="53">
        <v>1850</v>
      </c>
      <c r="O18" s="42">
        <v>1681</v>
      </c>
      <c r="P18" s="53">
        <v>43289</v>
      </c>
      <c r="Q18" s="31">
        <v>3255</v>
      </c>
      <c r="R18" s="53">
        <v>3990</v>
      </c>
      <c r="S18" s="42">
        <v>3511</v>
      </c>
      <c r="T18" s="53">
        <v>9797</v>
      </c>
      <c r="U18" s="31">
        <v>4200</v>
      </c>
      <c r="V18" s="53">
        <v>5250</v>
      </c>
      <c r="W18" s="42">
        <v>4458</v>
      </c>
      <c r="X18" s="53">
        <v>17962</v>
      </c>
    </row>
    <row r="19" spans="2:24" s="35" customFormat="1" ht="14.1" customHeight="1" x14ac:dyDescent="0.15">
      <c r="B19" s="7"/>
      <c r="C19" s="14">
        <v>5</v>
      </c>
      <c r="D19" s="30"/>
      <c r="E19" s="31">
        <v>1890</v>
      </c>
      <c r="F19" s="53">
        <v>2205</v>
      </c>
      <c r="G19" s="42">
        <v>1993</v>
      </c>
      <c r="H19" s="53">
        <v>2090</v>
      </c>
      <c r="I19" s="31">
        <v>4176</v>
      </c>
      <c r="J19" s="53">
        <v>4562</v>
      </c>
      <c r="K19" s="42">
        <v>4257</v>
      </c>
      <c r="L19" s="53">
        <v>3169</v>
      </c>
      <c r="M19" s="31">
        <v>1575</v>
      </c>
      <c r="N19" s="53">
        <v>1995</v>
      </c>
      <c r="O19" s="42">
        <v>1772</v>
      </c>
      <c r="P19" s="53">
        <v>39896</v>
      </c>
      <c r="Q19" s="31">
        <v>3360</v>
      </c>
      <c r="R19" s="53">
        <v>3990</v>
      </c>
      <c r="S19" s="42">
        <v>3589</v>
      </c>
      <c r="T19" s="53">
        <v>6283</v>
      </c>
      <c r="U19" s="31">
        <v>4200</v>
      </c>
      <c r="V19" s="53">
        <v>5250</v>
      </c>
      <c r="W19" s="42">
        <v>4465</v>
      </c>
      <c r="X19" s="53">
        <v>13359</v>
      </c>
    </row>
    <row r="20" spans="2:24" s="35" customFormat="1" ht="14.1" customHeight="1" x14ac:dyDescent="0.15">
      <c r="B20" s="7"/>
      <c r="C20" s="14">
        <v>6</v>
      </c>
      <c r="D20" s="30"/>
      <c r="E20" s="31">
        <v>1890</v>
      </c>
      <c r="F20" s="53">
        <v>1995</v>
      </c>
      <c r="G20" s="42">
        <v>1946</v>
      </c>
      <c r="H20" s="53">
        <v>2315</v>
      </c>
      <c r="I20" s="31">
        <v>4157</v>
      </c>
      <c r="J20" s="53">
        <v>4502</v>
      </c>
      <c r="K20" s="42">
        <v>4265</v>
      </c>
      <c r="L20" s="53">
        <v>2597</v>
      </c>
      <c r="M20" s="31">
        <v>1575</v>
      </c>
      <c r="N20" s="53">
        <v>1980</v>
      </c>
      <c r="O20" s="42">
        <v>1749</v>
      </c>
      <c r="P20" s="53">
        <v>37975</v>
      </c>
      <c r="Q20" s="31">
        <v>3465</v>
      </c>
      <c r="R20" s="53">
        <v>4200</v>
      </c>
      <c r="S20" s="42">
        <v>3583</v>
      </c>
      <c r="T20" s="53">
        <v>7574</v>
      </c>
      <c r="U20" s="31">
        <v>4200</v>
      </c>
      <c r="V20" s="53">
        <v>5250</v>
      </c>
      <c r="W20" s="42">
        <v>4456</v>
      </c>
      <c r="X20" s="53">
        <v>18911</v>
      </c>
    </row>
    <row r="21" spans="2:24" s="35" customFormat="1" ht="14.1" customHeight="1" x14ac:dyDescent="0.15">
      <c r="B21" s="7"/>
      <c r="C21" s="14">
        <v>7</v>
      </c>
      <c r="D21" s="30"/>
      <c r="E21" s="31">
        <v>1890</v>
      </c>
      <c r="F21" s="53">
        <v>1995</v>
      </c>
      <c r="G21" s="42">
        <v>1951</v>
      </c>
      <c r="H21" s="53">
        <v>1772</v>
      </c>
      <c r="I21" s="31">
        <v>3885</v>
      </c>
      <c r="J21" s="53">
        <v>4150</v>
      </c>
      <c r="K21" s="42">
        <v>3996</v>
      </c>
      <c r="L21" s="53">
        <v>1650</v>
      </c>
      <c r="M21" s="31">
        <v>1575</v>
      </c>
      <c r="N21" s="53">
        <v>1890</v>
      </c>
      <c r="O21" s="42">
        <v>1735</v>
      </c>
      <c r="P21" s="53">
        <v>30943</v>
      </c>
      <c r="Q21" s="31">
        <v>3255</v>
      </c>
      <c r="R21" s="53">
        <v>3990</v>
      </c>
      <c r="S21" s="42">
        <v>3463</v>
      </c>
      <c r="T21" s="53">
        <v>7925</v>
      </c>
      <c r="U21" s="31">
        <v>3990</v>
      </c>
      <c r="V21" s="53">
        <v>5040</v>
      </c>
      <c r="W21" s="42">
        <v>4206</v>
      </c>
      <c r="X21" s="53">
        <v>13679</v>
      </c>
    </row>
    <row r="22" spans="2:24" s="35" customFormat="1" ht="14.1" customHeight="1" x14ac:dyDescent="0.15">
      <c r="B22" s="7"/>
      <c r="C22" s="14">
        <v>8</v>
      </c>
      <c r="D22" s="30"/>
      <c r="E22" s="31">
        <v>1785</v>
      </c>
      <c r="F22" s="53">
        <v>1995</v>
      </c>
      <c r="G22" s="42">
        <v>1877</v>
      </c>
      <c r="H22" s="53">
        <v>3213</v>
      </c>
      <c r="I22" s="31">
        <v>3885</v>
      </c>
      <c r="J22" s="53">
        <v>4039</v>
      </c>
      <c r="K22" s="42">
        <v>3993</v>
      </c>
      <c r="L22" s="53">
        <v>3461</v>
      </c>
      <c r="M22" s="31">
        <v>1575</v>
      </c>
      <c r="N22" s="53">
        <v>1850</v>
      </c>
      <c r="O22" s="42">
        <v>1725</v>
      </c>
      <c r="P22" s="53">
        <v>36235</v>
      </c>
      <c r="Q22" s="31">
        <v>3255</v>
      </c>
      <c r="R22" s="53">
        <v>3990</v>
      </c>
      <c r="S22" s="42">
        <v>3440</v>
      </c>
      <c r="T22" s="53">
        <v>8059</v>
      </c>
      <c r="U22" s="31">
        <v>3885</v>
      </c>
      <c r="V22" s="53">
        <v>4939</v>
      </c>
      <c r="W22" s="42">
        <v>4157</v>
      </c>
      <c r="X22" s="53">
        <v>11727</v>
      </c>
    </row>
    <row r="23" spans="2:24" s="35" customFormat="1" ht="14.1" customHeight="1" x14ac:dyDescent="0.15">
      <c r="B23" s="7"/>
      <c r="C23" s="14">
        <v>9</v>
      </c>
      <c r="D23" s="30"/>
      <c r="E23" s="31">
        <v>1785</v>
      </c>
      <c r="F23" s="53">
        <v>1890</v>
      </c>
      <c r="G23" s="42">
        <v>1843</v>
      </c>
      <c r="H23" s="53">
        <v>2465</v>
      </c>
      <c r="I23" s="31">
        <v>3885</v>
      </c>
      <c r="J23" s="53">
        <v>4039</v>
      </c>
      <c r="K23" s="42">
        <v>3983</v>
      </c>
      <c r="L23" s="53">
        <v>2834</v>
      </c>
      <c r="M23" s="31">
        <v>1575</v>
      </c>
      <c r="N23" s="53">
        <v>1733</v>
      </c>
      <c r="O23" s="42">
        <v>1704</v>
      </c>
      <c r="P23" s="53">
        <v>31009</v>
      </c>
      <c r="Q23" s="31">
        <v>3255</v>
      </c>
      <c r="R23" s="53">
        <v>3990</v>
      </c>
      <c r="S23" s="42">
        <v>3451</v>
      </c>
      <c r="T23" s="53">
        <v>7829</v>
      </c>
      <c r="U23" s="31">
        <v>3885</v>
      </c>
      <c r="V23" s="53">
        <v>4860</v>
      </c>
      <c r="W23" s="42">
        <v>4139</v>
      </c>
      <c r="X23" s="53">
        <v>12667</v>
      </c>
    </row>
    <row r="24" spans="2:24" s="35" customFormat="1" ht="14.1" customHeight="1" x14ac:dyDescent="0.15">
      <c r="B24" s="7"/>
      <c r="C24" s="14">
        <v>10</v>
      </c>
      <c r="D24" s="30"/>
      <c r="E24" s="53">
        <v>1732.5</v>
      </c>
      <c r="F24" s="53">
        <v>1995</v>
      </c>
      <c r="G24" s="53">
        <v>1881.4558429118774</v>
      </c>
      <c r="H24" s="53">
        <v>3275.9</v>
      </c>
      <c r="I24" s="53">
        <v>3675</v>
      </c>
      <c r="J24" s="53">
        <v>4200</v>
      </c>
      <c r="K24" s="53">
        <v>3922.6761127739705</v>
      </c>
      <c r="L24" s="53">
        <v>2587.1</v>
      </c>
      <c r="M24" s="53">
        <v>1470</v>
      </c>
      <c r="N24" s="53">
        <v>1785</v>
      </c>
      <c r="O24" s="53">
        <v>1631.0445574518753</v>
      </c>
      <c r="P24" s="53">
        <v>29604.3</v>
      </c>
      <c r="Q24" s="53">
        <v>2940</v>
      </c>
      <c r="R24" s="53">
        <v>3990</v>
      </c>
      <c r="S24" s="53">
        <v>3404.9934508408837</v>
      </c>
      <c r="T24" s="53">
        <v>4345.2</v>
      </c>
      <c r="U24" s="53">
        <v>3622.5</v>
      </c>
      <c r="V24" s="53">
        <v>4620</v>
      </c>
      <c r="W24" s="53">
        <v>4116.9467058937016</v>
      </c>
      <c r="X24" s="53">
        <v>9247.2000000000007</v>
      </c>
    </row>
    <row r="25" spans="2:24" s="35" customFormat="1" ht="14.1" customHeight="1" x14ac:dyDescent="0.15">
      <c r="B25" s="10"/>
      <c r="C25" s="6">
        <v>11</v>
      </c>
      <c r="D25" s="18"/>
      <c r="E25" s="55">
        <v>1785</v>
      </c>
      <c r="F25" s="55">
        <v>2315.25</v>
      </c>
      <c r="G25" s="55">
        <v>1988.4307738107893</v>
      </c>
      <c r="H25" s="55">
        <v>5459.1</v>
      </c>
      <c r="I25" s="55">
        <v>3675</v>
      </c>
      <c r="J25" s="55">
        <v>4676.7</v>
      </c>
      <c r="K25" s="55">
        <v>4127.5050903614465</v>
      </c>
      <c r="L25" s="55">
        <v>4033.6</v>
      </c>
      <c r="M25" s="55">
        <v>1575</v>
      </c>
      <c r="N25" s="55">
        <v>1785</v>
      </c>
      <c r="O25" s="55">
        <v>1668.4444312679123</v>
      </c>
      <c r="P25" s="55">
        <v>34082.6</v>
      </c>
      <c r="Q25" s="55">
        <v>3045</v>
      </c>
      <c r="R25" s="55">
        <v>4200</v>
      </c>
      <c r="S25" s="55">
        <v>3443.1968581569658</v>
      </c>
      <c r="T25" s="55">
        <v>8825.7000000000007</v>
      </c>
      <c r="U25" s="55">
        <v>3780</v>
      </c>
      <c r="V25" s="55">
        <v>4725</v>
      </c>
      <c r="W25" s="55">
        <v>4168.5067973301784</v>
      </c>
      <c r="X25" s="54">
        <v>15561.8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U41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94</v>
      </c>
    </row>
    <row r="3" spans="2:21" x14ac:dyDescent="0.15">
      <c r="T3" s="20" t="s">
        <v>39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5"/>
      <c r="E5" s="605">
        <v>4</v>
      </c>
      <c r="F5" s="606"/>
      <c r="G5" s="606"/>
      <c r="H5" s="607"/>
      <c r="I5" s="605">
        <v>3</v>
      </c>
      <c r="J5" s="606"/>
      <c r="K5" s="606"/>
      <c r="L5" s="607"/>
      <c r="M5" s="605">
        <v>2</v>
      </c>
      <c r="N5" s="606"/>
      <c r="O5" s="606"/>
      <c r="P5" s="607"/>
      <c r="Q5" s="605">
        <v>3</v>
      </c>
      <c r="R5" s="606"/>
      <c r="S5" s="606"/>
      <c r="T5" s="607"/>
      <c r="U5" s="9"/>
    </row>
    <row r="6" spans="2:21" ht="15" customHeight="1" x14ac:dyDescent="0.15">
      <c r="B6" s="7"/>
      <c r="C6" s="4" t="s">
        <v>24</v>
      </c>
      <c r="D6" s="99"/>
      <c r="E6" s="605" t="s">
        <v>170</v>
      </c>
      <c r="F6" s="606"/>
      <c r="G6" s="606"/>
      <c r="H6" s="607"/>
      <c r="I6" s="605" t="s">
        <v>170</v>
      </c>
      <c r="J6" s="606"/>
      <c r="K6" s="606"/>
      <c r="L6" s="607"/>
      <c r="M6" s="605" t="s">
        <v>171</v>
      </c>
      <c r="N6" s="606"/>
      <c r="O6" s="606"/>
      <c r="P6" s="607"/>
      <c r="Q6" s="605" t="s">
        <v>172</v>
      </c>
      <c r="R6" s="606"/>
      <c r="S6" s="606"/>
      <c r="T6" s="607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72</v>
      </c>
      <c r="C8" s="34">
        <v>17</v>
      </c>
      <c r="D8" s="35" t="s">
        <v>105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65"/>
      <c r="N8" s="66"/>
      <c r="O8" s="64"/>
      <c r="P8" s="8"/>
      <c r="Q8" s="65"/>
      <c r="R8" s="66"/>
      <c r="S8" s="64"/>
      <c r="T8" s="63"/>
      <c r="U8" s="9"/>
    </row>
    <row r="9" spans="2:21" ht="15" customHeight="1" x14ac:dyDescent="0.15">
      <c r="B9" s="31"/>
      <c r="C9" s="34">
        <v>18</v>
      </c>
      <c r="D9" s="35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  <c r="U9" s="9"/>
    </row>
    <row r="10" spans="2:21" ht="15" customHeight="1" x14ac:dyDescent="0.15">
      <c r="B10" s="31"/>
      <c r="C10" s="34">
        <v>19</v>
      </c>
      <c r="D10" s="35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65">
        <v>1226</v>
      </c>
      <c r="N10" s="66">
        <v>1733</v>
      </c>
      <c r="O10" s="64">
        <v>1478</v>
      </c>
      <c r="P10" s="66">
        <v>2035723</v>
      </c>
      <c r="Q10" s="65">
        <v>1995</v>
      </c>
      <c r="R10" s="66">
        <v>2683</v>
      </c>
      <c r="S10" s="64">
        <v>2453</v>
      </c>
      <c r="T10" s="66">
        <v>2237604</v>
      </c>
      <c r="U10" s="9"/>
    </row>
    <row r="11" spans="2:21" ht="15" customHeight="1" x14ac:dyDescent="0.15">
      <c r="B11" s="31"/>
      <c r="C11" s="34">
        <v>20</v>
      </c>
      <c r="D11" s="35"/>
      <c r="E11" s="7">
        <v>2786</v>
      </c>
      <c r="F11" s="8">
        <v>3518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  <c r="U11" s="9"/>
    </row>
    <row r="12" spans="2:21" ht="15" customHeight="1" x14ac:dyDescent="0.15">
      <c r="B12" s="36"/>
      <c r="C12" s="37">
        <v>21</v>
      </c>
      <c r="D12" s="38"/>
      <c r="E12" s="10">
        <v>2609</v>
      </c>
      <c r="F12" s="11">
        <v>3465</v>
      </c>
      <c r="G12" s="12">
        <v>2939</v>
      </c>
      <c r="H12" s="11">
        <v>1314622</v>
      </c>
      <c r="I12" s="10">
        <v>1943</v>
      </c>
      <c r="J12" s="11">
        <v>2940</v>
      </c>
      <c r="K12" s="12">
        <v>2463</v>
      </c>
      <c r="L12" s="11">
        <v>3112829</v>
      </c>
      <c r="M12" s="67">
        <v>1208</v>
      </c>
      <c r="N12" s="68">
        <v>1518</v>
      </c>
      <c r="O12" s="69">
        <v>1377</v>
      </c>
      <c r="P12" s="11">
        <v>2644060</v>
      </c>
      <c r="Q12" s="67">
        <v>1575</v>
      </c>
      <c r="R12" s="68">
        <v>2520</v>
      </c>
      <c r="S12" s="69">
        <v>2033</v>
      </c>
      <c r="T12" s="11">
        <v>2868789</v>
      </c>
      <c r="U12" s="9"/>
    </row>
    <row r="13" spans="2:21" ht="15" customHeight="1" x14ac:dyDescent="0.15">
      <c r="B13" s="7" t="s">
        <v>177</v>
      </c>
      <c r="C13" s="9">
        <v>2</v>
      </c>
      <c r="D13" s="19" t="s">
        <v>178</v>
      </c>
      <c r="E13" s="7">
        <v>2633</v>
      </c>
      <c r="F13" s="8">
        <v>3098</v>
      </c>
      <c r="G13" s="9">
        <v>2943</v>
      </c>
      <c r="H13" s="8">
        <v>126557</v>
      </c>
      <c r="I13" s="7">
        <v>2205</v>
      </c>
      <c r="J13" s="8">
        <v>2625</v>
      </c>
      <c r="K13" s="9">
        <v>2457</v>
      </c>
      <c r="L13" s="8">
        <v>209063</v>
      </c>
      <c r="M13" s="65">
        <v>1295</v>
      </c>
      <c r="N13" s="66">
        <v>1457</v>
      </c>
      <c r="O13" s="64">
        <v>1371</v>
      </c>
      <c r="P13" s="66">
        <v>196179</v>
      </c>
      <c r="Q13" s="65">
        <v>1733</v>
      </c>
      <c r="R13" s="66">
        <v>2520</v>
      </c>
      <c r="S13" s="64">
        <v>2150</v>
      </c>
      <c r="T13" s="66">
        <v>255237</v>
      </c>
      <c r="U13" s="9"/>
    </row>
    <row r="14" spans="2:21" ht="15" customHeight="1" x14ac:dyDescent="0.15">
      <c r="B14" s="7"/>
      <c r="C14" s="9">
        <v>3</v>
      </c>
      <c r="E14" s="7">
        <v>2730</v>
      </c>
      <c r="F14" s="8">
        <v>2993</v>
      </c>
      <c r="G14" s="9">
        <v>2915</v>
      </c>
      <c r="H14" s="8">
        <v>110534</v>
      </c>
      <c r="I14" s="7">
        <v>2075</v>
      </c>
      <c r="J14" s="8">
        <v>2625</v>
      </c>
      <c r="K14" s="9">
        <v>2419</v>
      </c>
      <c r="L14" s="8">
        <v>237593</v>
      </c>
      <c r="M14" s="65">
        <v>1292</v>
      </c>
      <c r="N14" s="66">
        <v>1446</v>
      </c>
      <c r="O14" s="64">
        <v>1356</v>
      </c>
      <c r="P14" s="66">
        <v>274728</v>
      </c>
      <c r="Q14" s="65">
        <v>1575</v>
      </c>
      <c r="R14" s="66">
        <v>2415</v>
      </c>
      <c r="S14" s="64">
        <v>2001</v>
      </c>
      <c r="T14" s="66">
        <v>232739</v>
      </c>
      <c r="U14" s="9"/>
    </row>
    <row r="15" spans="2:21" ht="15" customHeight="1" x14ac:dyDescent="0.15">
      <c r="B15" s="7"/>
      <c r="C15" s="9">
        <v>4</v>
      </c>
      <c r="E15" s="7">
        <v>2680</v>
      </c>
      <c r="F15" s="8">
        <v>3045</v>
      </c>
      <c r="G15" s="9">
        <v>2855</v>
      </c>
      <c r="H15" s="8">
        <v>100216</v>
      </c>
      <c r="I15" s="7">
        <v>2059</v>
      </c>
      <c r="J15" s="8">
        <v>2678</v>
      </c>
      <c r="K15" s="9">
        <v>2454</v>
      </c>
      <c r="L15" s="8">
        <v>263571</v>
      </c>
      <c r="M15" s="65">
        <v>1313</v>
      </c>
      <c r="N15" s="66">
        <v>1430</v>
      </c>
      <c r="O15" s="64">
        <v>1380</v>
      </c>
      <c r="P15" s="66">
        <v>179271</v>
      </c>
      <c r="Q15" s="65">
        <v>1733</v>
      </c>
      <c r="R15" s="66">
        <v>2437</v>
      </c>
      <c r="S15" s="64">
        <v>2093</v>
      </c>
      <c r="T15" s="66">
        <v>208418</v>
      </c>
      <c r="U15" s="9"/>
    </row>
    <row r="16" spans="2:21" ht="15" customHeight="1" x14ac:dyDescent="0.15">
      <c r="B16" s="7"/>
      <c r="C16" s="9">
        <v>5</v>
      </c>
      <c r="E16" s="7">
        <v>2835</v>
      </c>
      <c r="F16" s="8">
        <v>3098</v>
      </c>
      <c r="G16" s="9">
        <v>2949</v>
      </c>
      <c r="H16" s="8">
        <v>96064</v>
      </c>
      <c r="I16" s="7">
        <v>2205</v>
      </c>
      <c r="J16" s="8">
        <v>2678</v>
      </c>
      <c r="K16" s="9">
        <v>2500</v>
      </c>
      <c r="L16" s="8">
        <v>305696</v>
      </c>
      <c r="M16" s="65">
        <v>1301</v>
      </c>
      <c r="N16" s="66">
        <v>1470</v>
      </c>
      <c r="O16" s="64">
        <v>1390</v>
      </c>
      <c r="P16" s="66">
        <v>208712</v>
      </c>
      <c r="Q16" s="65">
        <v>1733</v>
      </c>
      <c r="R16" s="66">
        <v>2520</v>
      </c>
      <c r="S16" s="64">
        <v>2139</v>
      </c>
      <c r="T16" s="66">
        <v>227188</v>
      </c>
      <c r="U16" s="9"/>
    </row>
    <row r="17" spans="2:21" ht="15" customHeight="1" x14ac:dyDescent="0.15">
      <c r="B17" s="7"/>
      <c r="C17" s="9">
        <v>6</v>
      </c>
      <c r="D17" s="9"/>
      <c r="E17" s="7">
        <v>2625</v>
      </c>
      <c r="F17" s="8">
        <v>3045</v>
      </c>
      <c r="G17" s="9">
        <v>2847</v>
      </c>
      <c r="H17" s="8">
        <v>96304</v>
      </c>
      <c r="I17" s="7">
        <v>2184</v>
      </c>
      <c r="J17" s="8">
        <v>2678</v>
      </c>
      <c r="K17" s="9">
        <v>2471</v>
      </c>
      <c r="L17" s="8">
        <v>224119</v>
      </c>
      <c r="M17" s="65">
        <v>1324</v>
      </c>
      <c r="N17" s="66">
        <v>1518</v>
      </c>
      <c r="O17" s="64">
        <v>1400</v>
      </c>
      <c r="P17" s="66">
        <v>266709</v>
      </c>
      <c r="Q17" s="65">
        <v>1628</v>
      </c>
      <c r="R17" s="66">
        <v>2205</v>
      </c>
      <c r="S17" s="64">
        <v>1905</v>
      </c>
      <c r="T17" s="66">
        <v>232922</v>
      </c>
      <c r="U17" s="9"/>
    </row>
    <row r="18" spans="2:21" ht="15" customHeight="1" x14ac:dyDescent="0.15">
      <c r="B18" s="7"/>
      <c r="C18" s="9">
        <v>7</v>
      </c>
      <c r="D18" s="9"/>
      <c r="E18" s="7">
        <v>2625</v>
      </c>
      <c r="F18" s="8">
        <v>2940</v>
      </c>
      <c r="G18" s="9">
        <v>2782</v>
      </c>
      <c r="H18" s="8">
        <v>107658</v>
      </c>
      <c r="I18" s="7">
        <v>1995</v>
      </c>
      <c r="J18" s="8">
        <v>2520</v>
      </c>
      <c r="K18" s="9">
        <v>2361</v>
      </c>
      <c r="L18" s="8">
        <v>277896</v>
      </c>
      <c r="M18" s="65">
        <v>1306</v>
      </c>
      <c r="N18" s="66">
        <v>1516</v>
      </c>
      <c r="O18" s="64">
        <v>1395</v>
      </c>
      <c r="P18" s="66">
        <v>210204</v>
      </c>
      <c r="Q18" s="65">
        <v>1785</v>
      </c>
      <c r="R18" s="66">
        <v>2205</v>
      </c>
      <c r="S18" s="64">
        <v>1910</v>
      </c>
      <c r="T18" s="66">
        <v>194577</v>
      </c>
      <c r="U18" s="9"/>
    </row>
    <row r="19" spans="2:21" ht="15" customHeight="1" x14ac:dyDescent="0.15">
      <c r="B19" s="7"/>
      <c r="C19" s="9">
        <v>8</v>
      </c>
      <c r="D19" s="9"/>
      <c r="E19" s="7">
        <v>2625</v>
      </c>
      <c r="F19" s="8">
        <v>2940</v>
      </c>
      <c r="G19" s="9">
        <v>2740</v>
      </c>
      <c r="H19" s="8">
        <v>84722</v>
      </c>
      <c r="I19" s="7">
        <v>2153</v>
      </c>
      <c r="J19" s="8">
        <v>2544</v>
      </c>
      <c r="K19" s="9">
        <v>2390</v>
      </c>
      <c r="L19" s="8">
        <v>192715</v>
      </c>
      <c r="M19" s="65">
        <v>1305</v>
      </c>
      <c r="N19" s="66">
        <v>1505</v>
      </c>
      <c r="O19" s="64">
        <v>1359</v>
      </c>
      <c r="P19" s="66">
        <v>189710</v>
      </c>
      <c r="Q19" s="65">
        <v>1733</v>
      </c>
      <c r="R19" s="66">
        <v>2349</v>
      </c>
      <c r="S19" s="64">
        <v>2006</v>
      </c>
      <c r="T19" s="66">
        <v>248573</v>
      </c>
      <c r="U19" s="9"/>
    </row>
    <row r="20" spans="2:21" ht="15" customHeight="1" x14ac:dyDescent="0.15">
      <c r="B20" s="7"/>
      <c r="C20" s="9">
        <v>9</v>
      </c>
      <c r="D20" s="9"/>
      <c r="E20" s="7">
        <v>2609</v>
      </c>
      <c r="F20" s="8">
        <v>2940</v>
      </c>
      <c r="G20" s="9">
        <v>2735</v>
      </c>
      <c r="H20" s="8">
        <v>90758</v>
      </c>
      <c r="I20" s="7">
        <v>1995</v>
      </c>
      <c r="J20" s="8">
        <v>2625</v>
      </c>
      <c r="K20" s="9">
        <v>2348</v>
      </c>
      <c r="L20" s="8">
        <v>264370</v>
      </c>
      <c r="M20" s="65">
        <v>1220</v>
      </c>
      <c r="N20" s="66">
        <v>1470</v>
      </c>
      <c r="O20" s="64">
        <v>1364</v>
      </c>
      <c r="P20" s="66">
        <v>233494</v>
      </c>
      <c r="Q20" s="65">
        <v>1680</v>
      </c>
      <c r="R20" s="66">
        <v>2100</v>
      </c>
      <c r="S20" s="64">
        <v>1874</v>
      </c>
      <c r="T20" s="66">
        <v>194835</v>
      </c>
      <c r="U20" s="9"/>
    </row>
    <row r="21" spans="2:21" ht="15" customHeight="1" x14ac:dyDescent="0.15">
      <c r="B21" s="7"/>
      <c r="C21" s="9">
        <v>10</v>
      </c>
      <c r="D21" s="9"/>
      <c r="E21" s="7">
        <v>2720</v>
      </c>
      <c r="F21" s="8">
        <v>2993</v>
      </c>
      <c r="G21" s="9">
        <v>2823</v>
      </c>
      <c r="H21" s="8">
        <v>85286</v>
      </c>
      <c r="I21" s="7">
        <v>2100</v>
      </c>
      <c r="J21" s="8">
        <v>2625</v>
      </c>
      <c r="K21" s="9">
        <v>2458</v>
      </c>
      <c r="L21" s="8">
        <v>166384</v>
      </c>
      <c r="M21" s="65">
        <v>1322</v>
      </c>
      <c r="N21" s="66">
        <v>1470</v>
      </c>
      <c r="O21" s="64">
        <v>1395</v>
      </c>
      <c r="P21" s="66">
        <v>206434</v>
      </c>
      <c r="Q21" s="65">
        <v>1733</v>
      </c>
      <c r="R21" s="66">
        <v>2153</v>
      </c>
      <c r="S21" s="64">
        <v>1905</v>
      </c>
      <c r="T21" s="66">
        <v>244937</v>
      </c>
      <c r="U21" s="9"/>
    </row>
    <row r="22" spans="2:21" ht="15" customHeight="1" x14ac:dyDescent="0.15">
      <c r="B22" s="7"/>
      <c r="C22" s="9">
        <v>11</v>
      </c>
      <c r="D22" s="9"/>
      <c r="E22" s="7">
        <v>2940</v>
      </c>
      <c r="F22" s="8">
        <v>3255</v>
      </c>
      <c r="G22" s="9">
        <v>3053</v>
      </c>
      <c r="H22" s="8">
        <v>93143</v>
      </c>
      <c r="I22" s="7">
        <v>2100</v>
      </c>
      <c r="J22" s="8">
        <v>2730</v>
      </c>
      <c r="K22" s="9">
        <v>2461</v>
      </c>
      <c r="L22" s="8">
        <v>304603</v>
      </c>
      <c r="M22" s="65">
        <v>1287</v>
      </c>
      <c r="N22" s="66">
        <v>1488</v>
      </c>
      <c r="O22" s="64">
        <v>1370</v>
      </c>
      <c r="P22" s="66">
        <v>231643</v>
      </c>
      <c r="Q22" s="65">
        <v>1680</v>
      </c>
      <c r="R22" s="66">
        <v>2205</v>
      </c>
      <c r="S22" s="64">
        <v>1924</v>
      </c>
      <c r="T22" s="66">
        <v>312531</v>
      </c>
      <c r="U22" s="9"/>
    </row>
    <row r="23" spans="2:21" ht="15" customHeight="1" x14ac:dyDescent="0.15">
      <c r="B23" s="7"/>
      <c r="C23" s="9">
        <v>12</v>
      </c>
      <c r="D23" s="9"/>
      <c r="E23" s="7">
        <v>2940</v>
      </c>
      <c r="F23" s="8">
        <v>3465</v>
      </c>
      <c r="G23" s="9">
        <v>3099</v>
      </c>
      <c r="H23" s="8">
        <v>167204</v>
      </c>
      <c r="I23" s="7">
        <v>2205</v>
      </c>
      <c r="J23" s="8">
        <v>2940</v>
      </c>
      <c r="K23" s="9">
        <v>2613</v>
      </c>
      <c r="L23" s="8">
        <v>396071</v>
      </c>
      <c r="M23" s="65">
        <v>1260</v>
      </c>
      <c r="N23" s="66">
        <v>1499</v>
      </c>
      <c r="O23" s="64">
        <v>1407</v>
      </c>
      <c r="P23" s="66">
        <v>252419</v>
      </c>
      <c r="Q23" s="65">
        <v>1628</v>
      </c>
      <c r="R23" s="66">
        <v>2412</v>
      </c>
      <c r="S23" s="64">
        <v>2011</v>
      </c>
      <c r="T23" s="66">
        <v>296222</v>
      </c>
      <c r="U23" s="9"/>
    </row>
    <row r="24" spans="2:21" ht="15" customHeight="1" x14ac:dyDescent="0.15">
      <c r="B24" s="7" t="s">
        <v>101</v>
      </c>
      <c r="C24" s="9">
        <v>1</v>
      </c>
      <c r="D24" s="9" t="s">
        <v>54</v>
      </c>
      <c r="E24" s="7">
        <v>2783</v>
      </c>
      <c r="F24" s="8">
        <v>2993</v>
      </c>
      <c r="G24" s="9">
        <v>2860</v>
      </c>
      <c r="H24" s="8">
        <v>153642</v>
      </c>
      <c r="I24" s="7">
        <v>2111</v>
      </c>
      <c r="J24" s="8">
        <v>2762</v>
      </c>
      <c r="K24" s="9">
        <v>2501</v>
      </c>
      <c r="L24" s="8">
        <v>304471</v>
      </c>
      <c r="M24" s="65">
        <v>1260</v>
      </c>
      <c r="N24" s="66">
        <v>1399</v>
      </c>
      <c r="O24" s="64">
        <v>1318</v>
      </c>
      <c r="P24" s="66">
        <v>214068</v>
      </c>
      <c r="Q24" s="65">
        <v>1472</v>
      </c>
      <c r="R24" s="66">
        <v>2418</v>
      </c>
      <c r="S24" s="64">
        <v>1875</v>
      </c>
      <c r="T24" s="66">
        <v>284557</v>
      </c>
      <c r="U24" s="9"/>
    </row>
    <row r="25" spans="2:21" ht="15" customHeight="1" x14ac:dyDescent="0.15">
      <c r="B25" s="7"/>
      <c r="C25" s="9">
        <v>2</v>
      </c>
      <c r="D25" s="9"/>
      <c r="E25" s="7">
        <v>2730</v>
      </c>
      <c r="F25" s="8">
        <v>3150</v>
      </c>
      <c r="G25" s="9">
        <v>2841</v>
      </c>
      <c r="H25" s="8">
        <v>85197</v>
      </c>
      <c r="I25" s="7">
        <v>2112</v>
      </c>
      <c r="J25" s="8">
        <v>2573</v>
      </c>
      <c r="K25" s="9">
        <v>2365</v>
      </c>
      <c r="L25" s="8">
        <v>199407</v>
      </c>
      <c r="M25" s="65">
        <v>1260</v>
      </c>
      <c r="N25" s="66">
        <v>1439</v>
      </c>
      <c r="O25" s="64">
        <v>1337</v>
      </c>
      <c r="P25" s="66">
        <v>182148</v>
      </c>
      <c r="Q25" s="65">
        <v>1471</v>
      </c>
      <c r="R25" s="66">
        <v>2205</v>
      </c>
      <c r="S25" s="64">
        <v>1820</v>
      </c>
      <c r="T25" s="66">
        <v>228493</v>
      </c>
      <c r="U25" s="9"/>
    </row>
    <row r="26" spans="2:21" ht="15" customHeight="1" x14ac:dyDescent="0.15">
      <c r="B26" s="7"/>
      <c r="C26" s="9">
        <v>3</v>
      </c>
      <c r="D26" s="9"/>
      <c r="E26" s="7">
        <v>2835</v>
      </c>
      <c r="F26" s="8">
        <v>3045</v>
      </c>
      <c r="G26" s="9">
        <v>2939</v>
      </c>
      <c r="H26" s="8">
        <v>97567</v>
      </c>
      <c r="I26" s="7">
        <v>2100</v>
      </c>
      <c r="J26" s="8">
        <v>2730</v>
      </c>
      <c r="K26" s="9">
        <v>2444</v>
      </c>
      <c r="L26" s="8">
        <v>251541</v>
      </c>
      <c r="M26" s="65">
        <v>1259</v>
      </c>
      <c r="N26" s="66">
        <v>1527</v>
      </c>
      <c r="O26" s="64">
        <v>1381</v>
      </c>
      <c r="P26" s="66">
        <v>247853</v>
      </c>
      <c r="Q26" s="65">
        <v>1628</v>
      </c>
      <c r="R26" s="66">
        <v>2310</v>
      </c>
      <c r="S26" s="64">
        <v>1973</v>
      </c>
      <c r="T26" s="66">
        <v>273264</v>
      </c>
      <c r="U26" s="9"/>
    </row>
    <row r="27" spans="2:21" ht="15" customHeight="1" x14ac:dyDescent="0.15">
      <c r="B27" s="7"/>
      <c r="C27" s="9">
        <v>4</v>
      </c>
      <c r="D27" s="9"/>
      <c r="E27" s="7">
        <v>2730</v>
      </c>
      <c r="F27" s="8">
        <v>3045</v>
      </c>
      <c r="G27" s="9">
        <v>2856</v>
      </c>
      <c r="H27" s="8">
        <v>100244</v>
      </c>
      <c r="I27" s="7">
        <v>2264</v>
      </c>
      <c r="J27" s="8">
        <v>2835</v>
      </c>
      <c r="K27" s="9">
        <v>2527</v>
      </c>
      <c r="L27" s="8">
        <v>159276</v>
      </c>
      <c r="M27" s="65">
        <v>1277</v>
      </c>
      <c r="N27" s="66">
        <v>1527</v>
      </c>
      <c r="O27" s="64">
        <v>1441</v>
      </c>
      <c r="P27" s="66">
        <v>131032</v>
      </c>
      <c r="Q27" s="65">
        <v>1575</v>
      </c>
      <c r="R27" s="66">
        <v>2310</v>
      </c>
      <c r="S27" s="64">
        <v>1970</v>
      </c>
      <c r="T27" s="66">
        <v>193332</v>
      </c>
      <c r="U27" s="9"/>
    </row>
    <row r="28" spans="2:21" ht="15" customHeight="1" x14ac:dyDescent="0.15">
      <c r="B28" s="7"/>
      <c r="C28" s="9">
        <v>5</v>
      </c>
      <c r="D28" s="9"/>
      <c r="E28" s="7">
        <v>2730</v>
      </c>
      <c r="F28" s="8">
        <v>3045</v>
      </c>
      <c r="G28" s="9">
        <v>2883</v>
      </c>
      <c r="H28" s="8">
        <v>84399</v>
      </c>
      <c r="I28" s="7">
        <v>2205</v>
      </c>
      <c r="J28" s="8">
        <v>2835</v>
      </c>
      <c r="K28" s="9">
        <v>2507</v>
      </c>
      <c r="L28" s="8">
        <v>232686</v>
      </c>
      <c r="M28" s="65">
        <v>1305</v>
      </c>
      <c r="N28" s="66">
        <v>1565</v>
      </c>
      <c r="O28" s="64">
        <v>1461</v>
      </c>
      <c r="P28" s="66">
        <v>228689</v>
      </c>
      <c r="Q28" s="65">
        <v>1524</v>
      </c>
      <c r="R28" s="66">
        <v>2310</v>
      </c>
      <c r="S28" s="64">
        <v>1912</v>
      </c>
      <c r="T28" s="66">
        <v>249108</v>
      </c>
      <c r="U28" s="9"/>
    </row>
    <row r="29" spans="2:21" ht="15" customHeight="1" x14ac:dyDescent="0.15">
      <c r="B29" s="7"/>
      <c r="C29" s="9">
        <v>6</v>
      </c>
      <c r="D29" s="9"/>
      <c r="E29" s="7">
        <v>2730</v>
      </c>
      <c r="F29" s="8">
        <v>2940</v>
      </c>
      <c r="G29" s="9">
        <v>2826</v>
      </c>
      <c r="H29" s="8">
        <v>80148</v>
      </c>
      <c r="I29" s="7">
        <v>1958</v>
      </c>
      <c r="J29" s="8">
        <v>2835</v>
      </c>
      <c r="K29" s="9">
        <v>2411</v>
      </c>
      <c r="L29" s="8">
        <v>253821</v>
      </c>
      <c r="M29" s="65">
        <v>1218</v>
      </c>
      <c r="N29" s="66">
        <v>1483</v>
      </c>
      <c r="O29" s="64">
        <v>1364</v>
      </c>
      <c r="P29" s="66">
        <v>212910</v>
      </c>
      <c r="Q29" s="65">
        <v>1486</v>
      </c>
      <c r="R29" s="66">
        <v>2221</v>
      </c>
      <c r="S29" s="64">
        <v>1835</v>
      </c>
      <c r="T29" s="66">
        <v>203499</v>
      </c>
      <c r="U29" s="9"/>
    </row>
    <row r="30" spans="2:21" ht="15" customHeight="1" x14ac:dyDescent="0.15">
      <c r="B30" s="7"/>
      <c r="C30" s="9">
        <v>7</v>
      </c>
      <c r="D30" s="9"/>
      <c r="E30" s="7">
        <v>2625</v>
      </c>
      <c r="F30" s="8">
        <v>2835</v>
      </c>
      <c r="G30" s="9">
        <v>2696</v>
      </c>
      <c r="H30" s="8">
        <v>70952</v>
      </c>
      <c r="I30" s="7">
        <v>2016</v>
      </c>
      <c r="J30" s="8">
        <v>2783</v>
      </c>
      <c r="K30" s="8">
        <v>2423</v>
      </c>
      <c r="L30" s="30">
        <v>163789</v>
      </c>
      <c r="M30" s="65">
        <v>1089</v>
      </c>
      <c r="N30" s="66">
        <v>1418</v>
      </c>
      <c r="O30" s="64">
        <v>1229</v>
      </c>
      <c r="P30" s="66">
        <v>169274</v>
      </c>
      <c r="Q30" s="65">
        <v>1470</v>
      </c>
      <c r="R30" s="66">
        <v>2205</v>
      </c>
      <c r="S30" s="64">
        <v>1874</v>
      </c>
      <c r="T30" s="66">
        <v>163795</v>
      </c>
      <c r="U30" s="9"/>
    </row>
    <row r="31" spans="2:21" ht="13.5" customHeight="1" x14ac:dyDescent="0.15">
      <c r="B31" s="7"/>
      <c r="C31" s="9">
        <v>8</v>
      </c>
      <c r="D31" s="9"/>
      <c r="E31" s="7">
        <v>2500</v>
      </c>
      <c r="F31" s="7">
        <v>2750</v>
      </c>
      <c r="G31" s="7">
        <v>2636</v>
      </c>
      <c r="H31" s="7">
        <v>85568</v>
      </c>
      <c r="I31" s="7">
        <v>2000</v>
      </c>
      <c r="J31" s="7">
        <v>2678</v>
      </c>
      <c r="K31" s="7">
        <v>2349</v>
      </c>
      <c r="L31" s="7">
        <v>184080</v>
      </c>
      <c r="M31" s="7">
        <v>1050</v>
      </c>
      <c r="N31" s="7">
        <v>1417</v>
      </c>
      <c r="O31" s="7">
        <v>1285</v>
      </c>
      <c r="P31" s="7">
        <v>162543</v>
      </c>
      <c r="Q31" s="7">
        <v>1576</v>
      </c>
      <c r="R31" s="7">
        <v>2100</v>
      </c>
      <c r="S31" s="7">
        <v>1854</v>
      </c>
      <c r="T31" s="8">
        <v>232006</v>
      </c>
      <c r="U31" s="9"/>
    </row>
    <row r="32" spans="2:21" ht="13.5" customHeight="1" x14ac:dyDescent="0.15">
      <c r="B32" s="7"/>
      <c r="C32" s="9">
        <v>9</v>
      </c>
      <c r="D32" s="9"/>
      <c r="E32" s="7">
        <v>2500</v>
      </c>
      <c r="F32" s="7">
        <v>2650</v>
      </c>
      <c r="G32" s="7">
        <v>2612.5</v>
      </c>
      <c r="H32" s="7">
        <v>84441.9</v>
      </c>
      <c r="I32" s="7">
        <v>2117</v>
      </c>
      <c r="J32" s="7">
        <v>2783</v>
      </c>
      <c r="K32" s="7">
        <v>2408</v>
      </c>
      <c r="L32" s="7">
        <v>245641</v>
      </c>
      <c r="M32" s="31">
        <v>1082</v>
      </c>
      <c r="N32" s="31">
        <v>1442</v>
      </c>
      <c r="O32" s="31">
        <v>1269</v>
      </c>
      <c r="P32" s="31">
        <v>172633</v>
      </c>
      <c r="Q32" s="31">
        <v>1785</v>
      </c>
      <c r="R32" s="53">
        <v>2062</v>
      </c>
      <c r="S32" s="31">
        <v>1937</v>
      </c>
      <c r="T32" s="53">
        <v>165782</v>
      </c>
      <c r="U32" s="9"/>
    </row>
    <row r="33" spans="2:21" ht="13.5" customHeight="1" x14ac:dyDescent="0.15">
      <c r="B33" s="7"/>
      <c r="C33" s="9">
        <v>10</v>
      </c>
      <c r="D33" s="30"/>
      <c r="E33" s="8">
        <v>2678</v>
      </c>
      <c r="F33" s="8">
        <v>2888</v>
      </c>
      <c r="G33" s="8">
        <v>2796</v>
      </c>
      <c r="H33" s="8">
        <v>93962.2</v>
      </c>
      <c r="I33" s="8">
        <v>2111.7600000000002</v>
      </c>
      <c r="J33" s="8">
        <v>2782.5</v>
      </c>
      <c r="K33" s="8">
        <v>2423.829184323939</v>
      </c>
      <c r="L33" s="8">
        <v>202916.4</v>
      </c>
      <c r="M33" s="53">
        <v>1155</v>
      </c>
      <c r="N33" s="53">
        <v>1441.65</v>
      </c>
      <c r="O33" s="53">
        <v>1325.1138408276379</v>
      </c>
      <c r="P33" s="53">
        <v>188967.9</v>
      </c>
      <c r="Q33" s="53">
        <v>1583.4</v>
      </c>
      <c r="R33" s="53">
        <v>2205</v>
      </c>
      <c r="S33" s="53">
        <v>1930.5994929541698</v>
      </c>
      <c r="T33" s="53">
        <v>183339.5</v>
      </c>
      <c r="U33" s="9"/>
    </row>
    <row r="34" spans="2:21" ht="13.5" customHeight="1" x14ac:dyDescent="0.15">
      <c r="B34" s="10"/>
      <c r="C34" s="12">
        <v>11</v>
      </c>
      <c r="D34" s="18"/>
      <c r="E34" s="11">
        <v>2730</v>
      </c>
      <c r="F34" s="11">
        <v>3045</v>
      </c>
      <c r="G34" s="11">
        <v>2859</v>
      </c>
      <c r="H34" s="11">
        <v>97025</v>
      </c>
      <c r="I34" s="11">
        <v>2198</v>
      </c>
      <c r="J34" s="11">
        <v>2821</v>
      </c>
      <c r="K34" s="11">
        <v>2455</v>
      </c>
      <c r="L34" s="11">
        <v>197832</v>
      </c>
      <c r="M34" s="55">
        <v>1126</v>
      </c>
      <c r="N34" s="55">
        <v>1575</v>
      </c>
      <c r="O34" s="55">
        <v>1332</v>
      </c>
      <c r="P34" s="55">
        <v>198431</v>
      </c>
      <c r="Q34" s="55">
        <v>1548</v>
      </c>
      <c r="R34" s="55">
        <v>2415</v>
      </c>
      <c r="S34" s="55">
        <v>2033</v>
      </c>
      <c r="T34" s="54">
        <v>219955</v>
      </c>
      <c r="U34" s="9"/>
    </row>
    <row r="35" spans="2:21" ht="12.75" customHeight="1" x14ac:dyDescent="0.15">
      <c r="B35" s="73" t="s">
        <v>69</v>
      </c>
      <c r="C35" s="74" t="s">
        <v>43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5" t="s">
        <v>70</v>
      </c>
      <c r="C36" s="19" t="s">
        <v>77</v>
      </c>
    </row>
    <row r="37" spans="2:21" ht="12.75" customHeight="1" x14ac:dyDescent="0.15">
      <c r="B37" s="75"/>
    </row>
    <row r="38" spans="2:21" x14ac:dyDescent="0.15">
      <c r="B38" s="75"/>
      <c r="E38" s="9"/>
      <c r="F38" s="9"/>
      <c r="G38" s="9"/>
      <c r="H38" s="9"/>
      <c r="I38" s="9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x14ac:dyDescent="0.15">
      <c r="E39" s="9"/>
      <c r="F39" s="9"/>
      <c r="G39" s="9"/>
      <c r="H39" s="9"/>
      <c r="I39" s="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8">
    <mergeCell ref="E6:H6"/>
    <mergeCell ref="I6:L6"/>
    <mergeCell ref="M6:P6"/>
    <mergeCell ref="Q6:T6"/>
    <mergeCell ref="E5:H5"/>
    <mergeCell ref="I5:L5"/>
    <mergeCell ref="M5:P5"/>
    <mergeCell ref="Q5:T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X50"/>
  <sheetViews>
    <sheetView topLeftCell="A7" zoomScale="75" zoomScaleNormal="75" workbookViewId="0">
      <selection activeCell="P41" sqref="P4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95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98"/>
      <c r="E6" s="15" t="s">
        <v>113</v>
      </c>
      <c r="F6" s="16"/>
      <c r="G6" s="16"/>
      <c r="H6" s="16"/>
      <c r="I6" s="15" t="s">
        <v>114</v>
      </c>
      <c r="J6" s="16"/>
      <c r="K6" s="16"/>
      <c r="L6" s="16"/>
      <c r="M6" s="15" t="s">
        <v>115</v>
      </c>
      <c r="N6" s="16"/>
      <c r="O6" s="16"/>
      <c r="P6" s="16"/>
      <c r="Q6" s="15" t="s">
        <v>116</v>
      </c>
      <c r="R6" s="16"/>
      <c r="S6" s="16"/>
      <c r="T6" s="16"/>
      <c r="U6" s="15" t="s">
        <v>117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118</v>
      </c>
      <c r="J7" s="12"/>
      <c r="K7" s="12"/>
      <c r="L7" s="12"/>
      <c r="M7" s="10"/>
      <c r="N7" s="12"/>
      <c r="O7" s="12"/>
      <c r="P7" s="12"/>
      <c r="Q7" s="10" t="s">
        <v>119</v>
      </c>
      <c r="R7" s="12"/>
      <c r="S7" s="12"/>
      <c r="T7" s="12"/>
      <c r="U7" s="10" t="s">
        <v>53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72</v>
      </c>
      <c r="C10" s="9">
        <v>19</v>
      </c>
      <c r="D10" s="19" t="s">
        <v>105</v>
      </c>
      <c r="E10" s="65" t="s">
        <v>55</v>
      </c>
      <c r="F10" s="66" t="s">
        <v>55</v>
      </c>
      <c r="G10" s="64" t="s">
        <v>55</v>
      </c>
      <c r="H10" s="66" t="s">
        <v>55</v>
      </c>
      <c r="I10" s="65" t="s">
        <v>55</v>
      </c>
      <c r="J10" s="66" t="s">
        <v>55</v>
      </c>
      <c r="K10" s="64" t="s">
        <v>55</v>
      </c>
      <c r="L10" s="66" t="s">
        <v>55</v>
      </c>
      <c r="M10" s="65" t="s">
        <v>55</v>
      </c>
      <c r="N10" s="66" t="s">
        <v>55</v>
      </c>
      <c r="O10" s="64" t="s">
        <v>55</v>
      </c>
      <c r="P10" s="66" t="s">
        <v>55</v>
      </c>
      <c r="Q10" s="65" t="s">
        <v>55</v>
      </c>
      <c r="R10" s="66" t="s">
        <v>55</v>
      </c>
      <c r="S10" s="64" t="s">
        <v>55</v>
      </c>
      <c r="T10" s="66" t="s">
        <v>55</v>
      </c>
      <c r="U10" s="65" t="s">
        <v>55</v>
      </c>
      <c r="V10" s="66" t="s">
        <v>55</v>
      </c>
      <c r="W10" s="64" t="s">
        <v>55</v>
      </c>
      <c r="X10" s="66" t="s">
        <v>55</v>
      </c>
    </row>
    <row r="11" spans="2:24" ht="12.75" customHeight="1" x14ac:dyDescent="0.15">
      <c r="B11" s="7"/>
      <c r="C11" s="9">
        <v>20</v>
      </c>
      <c r="D11" s="9"/>
      <c r="E11" s="65" t="s">
        <v>55</v>
      </c>
      <c r="F11" s="66" t="s">
        <v>55</v>
      </c>
      <c r="G11" s="64" t="s">
        <v>55</v>
      </c>
      <c r="H11" s="66" t="s">
        <v>55</v>
      </c>
      <c r="I11" s="65" t="s">
        <v>55</v>
      </c>
      <c r="J11" s="66" t="s">
        <v>55</v>
      </c>
      <c r="K11" s="64" t="s">
        <v>55</v>
      </c>
      <c r="L11" s="66" t="s">
        <v>55</v>
      </c>
      <c r="M11" s="65" t="s">
        <v>55</v>
      </c>
      <c r="N11" s="66" t="s">
        <v>55</v>
      </c>
      <c r="O11" s="64" t="s">
        <v>55</v>
      </c>
      <c r="P11" s="66" t="s">
        <v>55</v>
      </c>
      <c r="Q11" s="65" t="s">
        <v>55</v>
      </c>
      <c r="R11" s="66" t="s">
        <v>55</v>
      </c>
      <c r="S11" s="64" t="s">
        <v>55</v>
      </c>
      <c r="T11" s="66" t="s">
        <v>55</v>
      </c>
      <c r="U11" s="65" t="s">
        <v>55</v>
      </c>
      <c r="V11" s="66" t="s">
        <v>55</v>
      </c>
      <c r="W11" s="64" t="s">
        <v>55</v>
      </c>
      <c r="X11" s="66" t="s">
        <v>55</v>
      </c>
    </row>
    <row r="12" spans="2:24" ht="12.75" customHeight="1" x14ac:dyDescent="0.15">
      <c r="B12" s="10"/>
      <c r="C12" s="12">
        <v>21</v>
      </c>
      <c r="D12" s="12"/>
      <c r="E12" s="67" t="s">
        <v>55</v>
      </c>
      <c r="F12" s="68" t="s">
        <v>55</v>
      </c>
      <c r="G12" s="124">
        <v>0</v>
      </c>
      <c r="H12" s="68" t="s">
        <v>55</v>
      </c>
      <c r="I12" s="67" t="s">
        <v>55</v>
      </c>
      <c r="J12" s="68" t="s">
        <v>55</v>
      </c>
      <c r="K12" s="124">
        <v>0</v>
      </c>
      <c r="L12" s="68" t="s">
        <v>55</v>
      </c>
      <c r="M12" s="67" t="s">
        <v>55</v>
      </c>
      <c r="N12" s="68" t="s">
        <v>55</v>
      </c>
      <c r="O12" s="124">
        <v>0</v>
      </c>
      <c r="P12" s="68" t="s">
        <v>55</v>
      </c>
      <c r="Q12" s="67" t="s">
        <v>55</v>
      </c>
      <c r="R12" s="68" t="s">
        <v>55</v>
      </c>
      <c r="S12" s="124">
        <v>0</v>
      </c>
      <c r="T12" s="68" t="s">
        <v>55</v>
      </c>
      <c r="U12" s="67" t="s">
        <v>55</v>
      </c>
      <c r="V12" s="68" t="s">
        <v>55</v>
      </c>
      <c r="W12" s="124">
        <v>0</v>
      </c>
      <c r="X12" s="68" t="s">
        <v>55</v>
      </c>
    </row>
    <row r="13" spans="2:24" ht="12.75" customHeight="1" x14ac:dyDescent="0.15">
      <c r="B13" s="7" t="s">
        <v>175</v>
      </c>
      <c r="C13" s="9">
        <v>3</v>
      </c>
      <c r="D13" s="9"/>
      <c r="E13" s="65" t="s">
        <v>55</v>
      </c>
      <c r="F13" s="66" t="s">
        <v>55</v>
      </c>
      <c r="G13" s="64" t="s">
        <v>55</v>
      </c>
      <c r="H13" s="66" t="s">
        <v>55</v>
      </c>
      <c r="I13" s="65" t="s">
        <v>55</v>
      </c>
      <c r="J13" s="66" t="s">
        <v>55</v>
      </c>
      <c r="K13" s="64" t="s">
        <v>55</v>
      </c>
      <c r="L13" s="66" t="s">
        <v>55</v>
      </c>
      <c r="M13" s="65" t="s">
        <v>55</v>
      </c>
      <c r="N13" s="66" t="s">
        <v>55</v>
      </c>
      <c r="O13" s="64" t="s">
        <v>55</v>
      </c>
      <c r="P13" s="66" t="s">
        <v>55</v>
      </c>
      <c r="Q13" s="65" t="s">
        <v>55</v>
      </c>
      <c r="R13" s="66" t="s">
        <v>55</v>
      </c>
      <c r="S13" s="64" t="s">
        <v>55</v>
      </c>
      <c r="T13" s="66" t="s">
        <v>55</v>
      </c>
      <c r="U13" s="65" t="s">
        <v>55</v>
      </c>
      <c r="V13" s="66" t="s">
        <v>55</v>
      </c>
      <c r="W13" s="64" t="s">
        <v>55</v>
      </c>
      <c r="X13" s="66" t="s">
        <v>55</v>
      </c>
    </row>
    <row r="14" spans="2:24" ht="12.75" customHeight="1" x14ac:dyDescent="0.15">
      <c r="B14" s="7"/>
      <c r="C14" s="9">
        <v>4</v>
      </c>
      <c r="D14" s="9"/>
      <c r="E14" s="65" t="s">
        <v>55</v>
      </c>
      <c r="F14" s="66" t="s">
        <v>55</v>
      </c>
      <c r="G14" s="64" t="s">
        <v>55</v>
      </c>
      <c r="H14" s="66" t="s">
        <v>55</v>
      </c>
      <c r="I14" s="65" t="s">
        <v>55</v>
      </c>
      <c r="J14" s="66" t="s">
        <v>55</v>
      </c>
      <c r="K14" s="64" t="s">
        <v>55</v>
      </c>
      <c r="L14" s="66" t="s">
        <v>55</v>
      </c>
      <c r="M14" s="65" t="s">
        <v>55</v>
      </c>
      <c r="N14" s="66" t="s">
        <v>55</v>
      </c>
      <c r="O14" s="64" t="s">
        <v>55</v>
      </c>
      <c r="P14" s="66" t="s">
        <v>55</v>
      </c>
      <c r="Q14" s="65" t="s">
        <v>55</v>
      </c>
      <c r="R14" s="66" t="s">
        <v>55</v>
      </c>
      <c r="S14" s="64" t="s">
        <v>55</v>
      </c>
      <c r="T14" s="66" t="s">
        <v>55</v>
      </c>
      <c r="U14" s="65" t="s">
        <v>55</v>
      </c>
      <c r="V14" s="66" t="s">
        <v>55</v>
      </c>
      <c r="W14" s="64" t="s">
        <v>55</v>
      </c>
      <c r="X14" s="66" t="s">
        <v>55</v>
      </c>
    </row>
    <row r="15" spans="2:24" ht="12.75" customHeight="1" x14ac:dyDescent="0.15">
      <c r="B15" s="7"/>
      <c r="C15" s="9">
        <v>5</v>
      </c>
      <c r="D15" s="9"/>
      <c r="E15" s="65" t="s">
        <v>55</v>
      </c>
      <c r="F15" s="66" t="s">
        <v>55</v>
      </c>
      <c r="G15" s="64" t="s">
        <v>55</v>
      </c>
      <c r="H15" s="66" t="s">
        <v>55</v>
      </c>
      <c r="I15" s="65" t="s">
        <v>55</v>
      </c>
      <c r="J15" s="66" t="s">
        <v>55</v>
      </c>
      <c r="K15" s="64" t="s">
        <v>55</v>
      </c>
      <c r="L15" s="66" t="s">
        <v>55</v>
      </c>
      <c r="M15" s="65" t="s">
        <v>55</v>
      </c>
      <c r="N15" s="66" t="s">
        <v>55</v>
      </c>
      <c r="O15" s="64" t="s">
        <v>55</v>
      </c>
      <c r="P15" s="66" t="s">
        <v>55</v>
      </c>
      <c r="Q15" s="65" t="s">
        <v>55</v>
      </c>
      <c r="R15" s="66" t="s">
        <v>55</v>
      </c>
      <c r="S15" s="64" t="s">
        <v>55</v>
      </c>
      <c r="T15" s="66" t="s">
        <v>55</v>
      </c>
      <c r="U15" s="65" t="s">
        <v>55</v>
      </c>
      <c r="V15" s="66" t="s">
        <v>55</v>
      </c>
      <c r="W15" s="64" t="s">
        <v>55</v>
      </c>
      <c r="X15" s="66" t="s">
        <v>55</v>
      </c>
    </row>
    <row r="16" spans="2:24" ht="12.75" customHeight="1" x14ac:dyDescent="0.15">
      <c r="B16" s="7"/>
      <c r="C16" s="9">
        <v>6</v>
      </c>
      <c r="D16" s="9"/>
      <c r="E16" s="65" t="s">
        <v>55</v>
      </c>
      <c r="F16" s="66" t="s">
        <v>55</v>
      </c>
      <c r="G16" s="64" t="s">
        <v>55</v>
      </c>
      <c r="H16" s="66" t="s">
        <v>55</v>
      </c>
      <c r="I16" s="65" t="s">
        <v>55</v>
      </c>
      <c r="J16" s="66" t="s">
        <v>55</v>
      </c>
      <c r="K16" s="64" t="s">
        <v>55</v>
      </c>
      <c r="L16" s="66" t="s">
        <v>55</v>
      </c>
      <c r="M16" s="65" t="s">
        <v>55</v>
      </c>
      <c r="N16" s="66" t="s">
        <v>55</v>
      </c>
      <c r="O16" s="64" t="s">
        <v>55</v>
      </c>
      <c r="P16" s="66" t="s">
        <v>55</v>
      </c>
      <c r="Q16" s="65" t="s">
        <v>55</v>
      </c>
      <c r="R16" s="66" t="s">
        <v>55</v>
      </c>
      <c r="S16" s="64" t="s">
        <v>55</v>
      </c>
      <c r="T16" s="66" t="s">
        <v>55</v>
      </c>
      <c r="U16" s="65" t="s">
        <v>55</v>
      </c>
      <c r="V16" s="66" t="s">
        <v>55</v>
      </c>
      <c r="W16" s="64" t="s">
        <v>55</v>
      </c>
      <c r="X16" s="66" t="s">
        <v>55</v>
      </c>
    </row>
    <row r="17" spans="2:24" ht="12.75" customHeight="1" x14ac:dyDescent="0.15">
      <c r="B17" s="7"/>
      <c r="C17" s="9">
        <v>7</v>
      </c>
      <c r="D17" s="30"/>
      <c r="E17" s="65" t="s">
        <v>55</v>
      </c>
      <c r="F17" s="66" t="s">
        <v>55</v>
      </c>
      <c r="G17" s="64" t="s">
        <v>55</v>
      </c>
      <c r="H17" s="66" t="s">
        <v>55</v>
      </c>
      <c r="I17" s="65" t="s">
        <v>55</v>
      </c>
      <c r="J17" s="66" t="s">
        <v>55</v>
      </c>
      <c r="K17" s="64" t="s">
        <v>55</v>
      </c>
      <c r="L17" s="66" t="s">
        <v>55</v>
      </c>
      <c r="M17" s="65" t="s">
        <v>55</v>
      </c>
      <c r="N17" s="66" t="s">
        <v>55</v>
      </c>
      <c r="O17" s="64" t="s">
        <v>55</v>
      </c>
      <c r="P17" s="66" t="s">
        <v>55</v>
      </c>
      <c r="Q17" s="65" t="s">
        <v>55</v>
      </c>
      <c r="R17" s="66" t="s">
        <v>55</v>
      </c>
      <c r="S17" s="64" t="s">
        <v>55</v>
      </c>
      <c r="T17" s="66" t="s">
        <v>55</v>
      </c>
      <c r="U17" s="65" t="s">
        <v>55</v>
      </c>
      <c r="V17" s="66" t="s">
        <v>55</v>
      </c>
      <c r="W17" s="64" t="s">
        <v>55</v>
      </c>
      <c r="X17" s="66" t="s">
        <v>55</v>
      </c>
    </row>
    <row r="18" spans="2:24" ht="12.75" customHeight="1" x14ac:dyDescent="0.15">
      <c r="B18" s="7"/>
      <c r="C18" s="9">
        <v>8</v>
      </c>
      <c r="D18" s="30"/>
      <c r="E18" s="65" t="s">
        <v>55</v>
      </c>
      <c r="F18" s="66" t="s">
        <v>55</v>
      </c>
      <c r="G18" s="64" t="s">
        <v>55</v>
      </c>
      <c r="H18" s="66" t="s">
        <v>55</v>
      </c>
      <c r="I18" s="65" t="s">
        <v>55</v>
      </c>
      <c r="J18" s="66" t="s">
        <v>55</v>
      </c>
      <c r="K18" s="64" t="s">
        <v>55</v>
      </c>
      <c r="L18" s="66" t="s">
        <v>55</v>
      </c>
      <c r="M18" s="65" t="s">
        <v>55</v>
      </c>
      <c r="N18" s="66" t="s">
        <v>55</v>
      </c>
      <c r="O18" s="64" t="s">
        <v>55</v>
      </c>
      <c r="P18" s="66" t="s">
        <v>55</v>
      </c>
      <c r="Q18" s="65" t="s">
        <v>55</v>
      </c>
      <c r="R18" s="66" t="s">
        <v>55</v>
      </c>
      <c r="S18" s="64" t="s">
        <v>55</v>
      </c>
      <c r="T18" s="66" t="s">
        <v>55</v>
      </c>
      <c r="U18" s="65" t="s">
        <v>55</v>
      </c>
      <c r="V18" s="66" t="s">
        <v>55</v>
      </c>
      <c r="W18" s="64" t="s">
        <v>55</v>
      </c>
      <c r="X18" s="66" t="s">
        <v>55</v>
      </c>
    </row>
    <row r="19" spans="2:24" ht="12.75" customHeight="1" x14ac:dyDescent="0.15">
      <c r="B19" s="7"/>
      <c r="C19" s="9">
        <v>9</v>
      </c>
      <c r="D19" s="9"/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3">
        <v>0</v>
      </c>
    </row>
    <row r="20" spans="2:24" ht="12.75" customHeight="1" x14ac:dyDescent="0.15">
      <c r="B20" s="7"/>
      <c r="C20" s="9">
        <v>10</v>
      </c>
      <c r="D20" s="30"/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</row>
    <row r="21" spans="2:24" ht="12.75" customHeight="1" x14ac:dyDescent="0.15">
      <c r="B21" s="10"/>
      <c r="C21" s="12">
        <v>11</v>
      </c>
      <c r="D21" s="18"/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</row>
    <row r="22" spans="2:24" ht="12.75" customHeight="1" x14ac:dyDescent="0.15">
      <c r="B22" s="101" t="s">
        <v>143</v>
      </c>
      <c r="C22" s="83"/>
      <c r="D22" s="102"/>
      <c r="E22" s="65"/>
      <c r="F22" s="66"/>
      <c r="G22" s="64"/>
      <c r="H22" s="66"/>
      <c r="I22" s="65"/>
      <c r="J22" s="66"/>
      <c r="K22" s="64"/>
      <c r="L22" s="66"/>
      <c r="M22" s="65"/>
      <c r="N22" s="66"/>
      <c r="O22" s="64"/>
      <c r="P22" s="66"/>
      <c r="Q22" s="65"/>
      <c r="R22" s="66"/>
      <c r="S22" s="64"/>
      <c r="T22" s="66"/>
      <c r="U22" s="65"/>
      <c r="V22" s="66"/>
      <c r="W22" s="64"/>
      <c r="X22" s="66"/>
    </row>
    <row r="23" spans="2:24" ht="12.75" customHeight="1" x14ac:dyDescent="0.15">
      <c r="B23" s="120">
        <v>40483</v>
      </c>
      <c r="C23" s="104"/>
      <c r="D23" s="121">
        <v>40497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</row>
    <row r="24" spans="2:24" ht="12.75" customHeight="1" x14ac:dyDescent="0.15">
      <c r="B24" s="120">
        <v>40498</v>
      </c>
      <c r="C24" s="104"/>
      <c r="D24" s="126">
        <v>40512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</row>
    <row r="25" spans="2:24" ht="12.75" customHeight="1" x14ac:dyDescent="0.15">
      <c r="B25" s="118"/>
      <c r="C25" s="119"/>
      <c r="D25" s="119"/>
      <c r="E25" s="65"/>
      <c r="F25" s="66"/>
      <c r="G25" s="64"/>
      <c r="H25" s="66"/>
      <c r="I25" s="65"/>
      <c r="J25" s="66"/>
      <c r="K25" s="64"/>
      <c r="L25" s="66"/>
      <c r="M25" s="65"/>
      <c r="N25" s="66"/>
      <c r="O25" s="64"/>
      <c r="P25" s="66"/>
      <c r="Q25" s="65"/>
      <c r="R25" s="66"/>
      <c r="S25" s="64"/>
      <c r="T25" s="66"/>
      <c r="U25" s="65"/>
      <c r="V25" s="66"/>
      <c r="W25" s="64"/>
      <c r="X25" s="66"/>
    </row>
    <row r="26" spans="2:24" ht="12.75" customHeight="1" x14ac:dyDescent="0.15">
      <c r="B26" s="7"/>
      <c r="C26" s="1" t="s">
        <v>0</v>
      </c>
      <c r="D26" s="98"/>
      <c r="E26" s="15" t="s">
        <v>120</v>
      </c>
      <c r="F26" s="16"/>
      <c r="G26" s="16"/>
      <c r="H26" s="16"/>
      <c r="I26" s="15" t="s">
        <v>121</v>
      </c>
      <c r="J26" s="16"/>
      <c r="K26" s="16"/>
      <c r="L26" s="16"/>
      <c r="M26" s="15" t="s">
        <v>122</v>
      </c>
      <c r="N26" s="16"/>
      <c r="O26" s="16"/>
      <c r="P26" s="16"/>
      <c r="Q26" s="15" t="s">
        <v>123</v>
      </c>
      <c r="R26" s="16"/>
      <c r="S26" s="16"/>
      <c r="T26" s="16"/>
      <c r="U26" s="15" t="s">
        <v>124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72</v>
      </c>
      <c r="C30" s="9">
        <v>19</v>
      </c>
      <c r="D30" s="19" t="s">
        <v>105</v>
      </c>
      <c r="E30" s="65" t="s">
        <v>55</v>
      </c>
      <c r="F30" s="66" t="s">
        <v>55</v>
      </c>
      <c r="G30" s="64" t="s">
        <v>55</v>
      </c>
      <c r="H30" s="66" t="s">
        <v>55</v>
      </c>
      <c r="I30" s="65" t="s">
        <v>55</v>
      </c>
      <c r="J30" s="66" t="s">
        <v>55</v>
      </c>
      <c r="K30" s="64" t="s">
        <v>55</v>
      </c>
      <c r="L30" s="66" t="s">
        <v>55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65" t="s">
        <v>55</v>
      </c>
      <c r="F31" s="66" t="s">
        <v>55</v>
      </c>
      <c r="G31" s="64" t="s">
        <v>55</v>
      </c>
      <c r="H31" s="66" t="s">
        <v>55</v>
      </c>
      <c r="I31" s="65" t="s">
        <v>55</v>
      </c>
      <c r="J31" s="66" t="s">
        <v>55</v>
      </c>
      <c r="K31" s="64" t="s">
        <v>55</v>
      </c>
      <c r="L31" s="66" t="s">
        <v>55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 t="s">
        <v>175</v>
      </c>
      <c r="C33" s="9">
        <v>3</v>
      </c>
      <c r="D33" s="9"/>
      <c r="E33" s="65" t="s">
        <v>55</v>
      </c>
      <c r="F33" s="66" t="s">
        <v>55</v>
      </c>
      <c r="G33" s="64" t="s">
        <v>55</v>
      </c>
      <c r="H33" s="66" t="s">
        <v>55</v>
      </c>
      <c r="I33" s="65" t="s">
        <v>55</v>
      </c>
      <c r="J33" s="66" t="s">
        <v>55</v>
      </c>
      <c r="K33" s="64" t="s">
        <v>55</v>
      </c>
      <c r="L33" s="66" t="s">
        <v>55</v>
      </c>
      <c r="M33" s="7">
        <v>819</v>
      </c>
      <c r="N33" s="8">
        <v>1187</v>
      </c>
      <c r="O33" s="9">
        <v>943</v>
      </c>
      <c r="P33" s="8">
        <v>22379</v>
      </c>
      <c r="Q33" s="7">
        <v>599</v>
      </c>
      <c r="R33" s="8">
        <v>840</v>
      </c>
      <c r="S33" s="9">
        <v>664</v>
      </c>
      <c r="T33" s="8">
        <v>210052</v>
      </c>
      <c r="U33" s="7">
        <v>620</v>
      </c>
      <c r="V33" s="8">
        <v>840</v>
      </c>
      <c r="W33" s="9">
        <v>675</v>
      </c>
      <c r="X33" s="8">
        <v>112207</v>
      </c>
    </row>
    <row r="34" spans="2:24" ht="12.75" customHeight="1" x14ac:dyDescent="0.15">
      <c r="B34" s="7"/>
      <c r="C34" s="9">
        <v>4</v>
      </c>
      <c r="D34" s="9"/>
      <c r="E34" s="65" t="s">
        <v>55</v>
      </c>
      <c r="F34" s="66" t="s">
        <v>55</v>
      </c>
      <c r="G34" s="64" t="s">
        <v>55</v>
      </c>
      <c r="H34" s="66" t="s">
        <v>55</v>
      </c>
      <c r="I34" s="65" t="s">
        <v>55</v>
      </c>
      <c r="J34" s="66" t="s">
        <v>55</v>
      </c>
      <c r="K34" s="64" t="s">
        <v>55</v>
      </c>
      <c r="L34" s="66" t="s">
        <v>55</v>
      </c>
      <c r="M34" s="7">
        <v>893</v>
      </c>
      <c r="N34" s="8">
        <v>1158</v>
      </c>
      <c r="O34" s="9">
        <v>978</v>
      </c>
      <c r="P34" s="8">
        <v>17297</v>
      </c>
      <c r="Q34" s="7">
        <v>609</v>
      </c>
      <c r="R34" s="8">
        <v>970</v>
      </c>
      <c r="S34" s="9">
        <v>705</v>
      </c>
      <c r="T34" s="8">
        <v>220895</v>
      </c>
      <c r="U34" s="7">
        <v>630</v>
      </c>
      <c r="V34" s="8">
        <v>935</v>
      </c>
      <c r="W34" s="9">
        <v>729</v>
      </c>
      <c r="X34" s="8">
        <v>103785</v>
      </c>
    </row>
    <row r="35" spans="2:24" ht="12.75" customHeight="1" x14ac:dyDescent="0.15">
      <c r="B35" s="7"/>
      <c r="C35" s="9">
        <v>5</v>
      </c>
      <c r="D35" s="9"/>
      <c r="E35" s="65" t="s">
        <v>55</v>
      </c>
      <c r="F35" s="66" t="s">
        <v>55</v>
      </c>
      <c r="G35" s="64" t="s">
        <v>55</v>
      </c>
      <c r="H35" s="66" t="s">
        <v>55</v>
      </c>
      <c r="I35" s="65" t="s">
        <v>55</v>
      </c>
      <c r="J35" s="66" t="s">
        <v>55</v>
      </c>
      <c r="K35" s="64" t="s">
        <v>55</v>
      </c>
      <c r="L35" s="66" t="s">
        <v>55</v>
      </c>
      <c r="M35" s="7">
        <v>893</v>
      </c>
      <c r="N35" s="8">
        <v>1080</v>
      </c>
      <c r="O35" s="9">
        <v>987</v>
      </c>
      <c r="P35" s="8">
        <v>17838</v>
      </c>
      <c r="Q35" s="7">
        <v>630</v>
      </c>
      <c r="R35" s="8">
        <v>945</v>
      </c>
      <c r="S35" s="9">
        <v>718</v>
      </c>
      <c r="T35" s="8">
        <v>230838</v>
      </c>
      <c r="U35" s="7">
        <v>620</v>
      </c>
      <c r="V35" s="8">
        <v>893</v>
      </c>
      <c r="W35" s="9">
        <v>692</v>
      </c>
      <c r="X35" s="8">
        <v>77885</v>
      </c>
    </row>
    <row r="36" spans="2:24" ht="12.75" customHeight="1" x14ac:dyDescent="0.15">
      <c r="B36" s="7"/>
      <c r="C36" s="9">
        <v>6</v>
      </c>
      <c r="D36" s="9"/>
      <c r="E36" s="65" t="s">
        <v>55</v>
      </c>
      <c r="F36" s="66" t="s">
        <v>55</v>
      </c>
      <c r="G36" s="64" t="s">
        <v>55</v>
      </c>
      <c r="H36" s="66" t="s">
        <v>55</v>
      </c>
      <c r="I36" s="65" t="s">
        <v>55</v>
      </c>
      <c r="J36" s="66" t="s">
        <v>55</v>
      </c>
      <c r="K36" s="64" t="s">
        <v>55</v>
      </c>
      <c r="L36" s="66" t="s">
        <v>55</v>
      </c>
      <c r="M36" s="7">
        <v>840</v>
      </c>
      <c r="N36" s="8">
        <v>1155</v>
      </c>
      <c r="O36" s="9">
        <v>973</v>
      </c>
      <c r="P36" s="8">
        <v>22001</v>
      </c>
      <c r="Q36" s="7">
        <v>630</v>
      </c>
      <c r="R36" s="8">
        <v>819</v>
      </c>
      <c r="S36" s="9">
        <v>690</v>
      </c>
      <c r="T36" s="8">
        <v>158757</v>
      </c>
      <c r="U36" s="7">
        <v>630</v>
      </c>
      <c r="V36" s="8">
        <v>893</v>
      </c>
      <c r="W36" s="9">
        <v>689</v>
      </c>
      <c r="X36" s="8">
        <v>73872</v>
      </c>
    </row>
    <row r="37" spans="2:24" ht="12.75" customHeight="1" x14ac:dyDescent="0.15">
      <c r="B37" s="7"/>
      <c r="C37" s="9">
        <v>7</v>
      </c>
      <c r="D37" s="30"/>
      <c r="E37" s="65" t="s">
        <v>55</v>
      </c>
      <c r="F37" s="66" t="s">
        <v>55</v>
      </c>
      <c r="G37" s="64" t="s">
        <v>55</v>
      </c>
      <c r="H37" s="66" t="s">
        <v>55</v>
      </c>
      <c r="I37" s="65" t="s">
        <v>55</v>
      </c>
      <c r="J37" s="66" t="s">
        <v>55</v>
      </c>
      <c r="K37" s="64" t="s">
        <v>55</v>
      </c>
      <c r="L37" s="66" t="s">
        <v>55</v>
      </c>
      <c r="M37" s="7">
        <v>735</v>
      </c>
      <c r="N37" s="8">
        <v>1187</v>
      </c>
      <c r="O37" s="9">
        <v>926</v>
      </c>
      <c r="P37" s="8">
        <v>23213</v>
      </c>
      <c r="Q37" s="7">
        <v>630</v>
      </c>
      <c r="R37" s="8">
        <v>885</v>
      </c>
      <c r="S37" s="9">
        <v>764</v>
      </c>
      <c r="T37" s="8">
        <v>134660</v>
      </c>
      <c r="U37" s="7">
        <v>630</v>
      </c>
      <c r="V37" s="8">
        <v>893</v>
      </c>
      <c r="W37" s="9">
        <v>754</v>
      </c>
      <c r="X37" s="8">
        <v>47286</v>
      </c>
    </row>
    <row r="38" spans="2:24" ht="12.75" customHeight="1" x14ac:dyDescent="0.15">
      <c r="B38" s="7"/>
      <c r="C38" s="9">
        <v>8</v>
      </c>
      <c r="D38" s="30"/>
      <c r="E38" s="65" t="s">
        <v>55</v>
      </c>
      <c r="F38" s="66" t="s">
        <v>55</v>
      </c>
      <c r="G38" s="64" t="s">
        <v>55</v>
      </c>
      <c r="H38" s="66" t="s">
        <v>55</v>
      </c>
      <c r="I38" s="65" t="s">
        <v>55</v>
      </c>
      <c r="J38" s="66" t="s">
        <v>55</v>
      </c>
      <c r="K38" s="64" t="s">
        <v>55</v>
      </c>
      <c r="L38" s="66" t="s">
        <v>55</v>
      </c>
      <c r="M38" s="7">
        <v>788</v>
      </c>
      <c r="N38" s="8">
        <v>1155</v>
      </c>
      <c r="O38" s="9">
        <v>955</v>
      </c>
      <c r="P38" s="8">
        <v>22989</v>
      </c>
      <c r="Q38" s="7">
        <v>609</v>
      </c>
      <c r="R38" s="8">
        <v>966</v>
      </c>
      <c r="S38" s="9">
        <v>756</v>
      </c>
      <c r="T38" s="8">
        <v>123763</v>
      </c>
      <c r="U38" s="7">
        <v>609</v>
      </c>
      <c r="V38" s="8">
        <v>893</v>
      </c>
      <c r="W38" s="9">
        <v>733</v>
      </c>
      <c r="X38" s="8">
        <v>53298</v>
      </c>
    </row>
    <row r="39" spans="2:24" ht="12.75" customHeight="1" x14ac:dyDescent="0.15">
      <c r="B39" s="7"/>
      <c r="C39" s="9">
        <v>9</v>
      </c>
      <c r="D39" s="9"/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7">
        <v>714</v>
      </c>
      <c r="N39" s="8">
        <v>1136</v>
      </c>
      <c r="O39" s="9">
        <v>944</v>
      </c>
      <c r="P39" s="8">
        <v>19004</v>
      </c>
      <c r="Q39" s="7">
        <v>578</v>
      </c>
      <c r="R39" s="8">
        <v>945</v>
      </c>
      <c r="S39" s="9">
        <v>741</v>
      </c>
      <c r="T39" s="8">
        <v>137716</v>
      </c>
      <c r="U39" s="7">
        <v>588</v>
      </c>
      <c r="V39" s="8">
        <v>924</v>
      </c>
      <c r="W39" s="9">
        <v>727</v>
      </c>
      <c r="X39" s="8">
        <v>65609</v>
      </c>
    </row>
    <row r="40" spans="2:24" ht="12.75" customHeight="1" x14ac:dyDescent="0.15">
      <c r="B40" s="7"/>
      <c r="C40" s="9">
        <v>10</v>
      </c>
      <c r="D40" s="30"/>
      <c r="E40" s="127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8">
        <v>787.5</v>
      </c>
      <c r="N40" s="8">
        <v>1155</v>
      </c>
      <c r="O40" s="8">
        <v>925.55000104560997</v>
      </c>
      <c r="P40" s="8">
        <v>19423.3</v>
      </c>
      <c r="Q40" s="8">
        <v>609</v>
      </c>
      <c r="R40" s="8">
        <v>997.5</v>
      </c>
      <c r="S40" s="8">
        <v>773.09245706191336</v>
      </c>
      <c r="T40" s="8">
        <v>144822.9</v>
      </c>
      <c r="U40" s="8">
        <v>661.5</v>
      </c>
      <c r="V40" s="8">
        <v>924</v>
      </c>
      <c r="W40" s="8">
        <v>756.57453530868077</v>
      </c>
      <c r="X40" s="8">
        <v>77025.5</v>
      </c>
    </row>
    <row r="41" spans="2:24" ht="12.75" customHeight="1" x14ac:dyDescent="0.15">
      <c r="B41" s="10"/>
      <c r="C41" s="12">
        <v>11</v>
      </c>
      <c r="D41" s="18"/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1">
        <v>840</v>
      </c>
      <c r="N41" s="11">
        <v>1260</v>
      </c>
      <c r="O41" s="11">
        <v>1015.4189514159399</v>
      </c>
      <c r="P41" s="11">
        <v>31438.400000000001</v>
      </c>
      <c r="Q41" s="11">
        <v>630</v>
      </c>
      <c r="R41" s="11">
        <v>992.25</v>
      </c>
      <c r="S41" s="11">
        <v>781.15268616387198</v>
      </c>
      <c r="T41" s="11">
        <v>191578</v>
      </c>
      <c r="U41" s="11">
        <v>661.5</v>
      </c>
      <c r="V41" s="11">
        <v>924</v>
      </c>
      <c r="W41" s="11">
        <v>752.69265135215846</v>
      </c>
      <c r="X41" s="18">
        <v>140454.9</v>
      </c>
    </row>
    <row r="42" spans="2:24" ht="12.75" customHeight="1" x14ac:dyDescent="0.15">
      <c r="B42" s="101" t="s">
        <v>143</v>
      </c>
      <c r="C42" s="83"/>
      <c r="D42" s="102"/>
      <c r="E42" s="65"/>
      <c r="F42" s="66"/>
      <c r="G42" s="64"/>
      <c r="H42" s="66"/>
      <c r="I42" s="65"/>
      <c r="J42" s="66"/>
      <c r="K42" s="64"/>
      <c r="L42" s="66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20">
        <v>40452</v>
      </c>
      <c r="C43" s="104"/>
      <c r="D43" s="121">
        <v>40466</v>
      </c>
      <c r="E43" s="122">
        <v>0</v>
      </c>
      <c r="F43" s="122">
        <v>0</v>
      </c>
      <c r="G43" s="122">
        <v>0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7">
        <v>892.5</v>
      </c>
      <c r="N43" s="8">
        <v>1260</v>
      </c>
      <c r="O43" s="9">
        <v>1032.1269782393667</v>
      </c>
      <c r="P43" s="8">
        <v>16562</v>
      </c>
      <c r="Q43" s="7">
        <v>630</v>
      </c>
      <c r="R43" s="8">
        <v>945</v>
      </c>
      <c r="S43" s="9">
        <v>780.00158961451859</v>
      </c>
      <c r="T43" s="8">
        <v>98604.9</v>
      </c>
      <c r="U43" s="7">
        <v>661.5</v>
      </c>
      <c r="V43" s="8">
        <v>924</v>
      </c>
      <c r="W43" s="9">
        <v>750.75979811421814</v>
      </c>
      <c r="X43" s="8">
        <v>72866.899999999994</v>
      </c>
    </row>
    <row r="44" spans="2:24" ht="12.75" customHeight="1" x14ac:dyDescent="0.15">
      <c r="B44" s="120">
        <v>40469</v>
      </c>
      <c r="C44" s="104"/>
      <c r="D44" s="126">
        <v>40480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7">
        <v>840</v>
      </c>
      <c r="N44" s="8">
        <v>1200.1500000000001</v>
      </c>
      <c r="O44" s="9">
        <v>1012.4252315054136</v>
      </c>
      <c r="P44" s="8">
        <v>14876.4</v>
      </c>
      <c r="Q44" s="7">
        <v>661.5</v>
      </c>
      <c r="R44" s="8">
        <v>992.25</v>
      </c>
      <c r="S44" s="9">
        <v>782.09431099873575</v>
      </c>
      <c r="T44" s="8">
        <v>92973.1</v>
      </c>
      <c r="U44" s="7">
        <v>661.5</v>
      </c>
      <c r="V44" s="8">
        <v>892.5</v>
      </c>
      <c r="W44" s="9">
        <v>753.855151680787</v>
      </c>
      <c r="X44" s="8">
        <v>67588</v>
      </c>
    </row>
    <row r="45" spans="2:24" ht="12.75" customHeight="1" x14ac:dyDescent="0.15">
      <c r="B45" s="118"/>
      <c r="C45" s="119"/>
      <c r="D45" s="119"/>
      <c r="E45" s="67"/>
      <c r="F45" s="68"/>
      <c r="G45" s="70"/>
      <c r="H45" s="68"/>
      <c r="I45" s="67"/>
      <c r="J45" s="68"/>
      <c r="K45" s="70"/>
      <c r="L45" s="68"/>
      <c r="M45" s="67"/>
      <c r="N45" s="68"/>
      <c r="O45" s="70"/>
      <c r="P45" s="11"/>
      <c r="Q45" s="67"/>
      <c r="R45" s="68"/>
      <c r="S45" s="70"/>
      <c r="T45" s="11"/>
      <c r="U45" s="67"/>
      <c r="V45" s="68"/>
      <c r="W45" s="70"/>
      <c r="X45" s="11"/>
    </row>
    <row r="46" spans="2:24" ht="6" customHeight="1" x14ac:dyDescent="0.15"/>
    <row r="47" spans="2:24" ht="12.75" customHeight="1" x14ac:dyDescent="0.15">
      <c r="B47" s="24" t="s">
        <v>56</v>
      </c>
      <c r="C47" s="19" t="s">
        <v>57</v>
      </c>
      <c r="L47" s="25" t="s">
        <v>90</v>
      </c>
      <c r="M47" s="19" t="s">
        <v>97</v>
      </c>
    </row>
    <row r="48" spans="2:24" ht="12.75" customHeight="1" x14ac:dyDescent="0.15">
      <c r="B48" s="25" t="s">
        <v>58</v>
      </c>
      <c r="C48" s="19" t="s">
        <v>59</v>
      </c>
      <c r="M48" s="19" t="s">
        <v>98</v>
      </c>
    </row>
    <row r="49" spans="2:13" ht="12.75" customHeight="1" x14ac:dyDescent="0.15">
      <c r="B49" s="25" t="s">
        <v>36</v>
      </c>
      <c r="C49" s="19" t="s">
        <v>60</v>
      </c>
      <c r="M49" s="25"/>
    </row>
    <row r="50" spans="2:13" x14ac:dyDescent="0.15">
      <c r="B50" s="2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X44"/>
  <sheetViews>
    <sheetView topLeftCell="A7" zoomScale="75" workbookViewId="0">
      <selection activeCell="H40" sqref="H40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4" x14ac:dyDescent="0.15">
      <c r="B2" s="19" t="s">
        <v>96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98"/>
      <c r="E5" s="128" t="s">
        <v>125</v>
      </c>
      <c r="F5" s="129"/>
      <c r="G5" s="129"/>
      <c r="H5" s="130"/>
      <c r="I5" s="15" t="s">
        <v>126</v>
      </c>
      <c r="J5" s="16"/>
      <c r="K5" s="16"/>
      <c r="L5" s="17"/>
      <c r="M5" s="15" t="s">
        <v>84</v>
      </c>
      <c r="N5" s="16"/>
      <c r="O5" s="16"/>
      <c r="P5" s="17"/>
      <c r="Q5" s="15" t="s">
        <v>85</v>
      </c>
      <c r="R5" s="16"/>
      <c r="S5" s="16"/>
      <c r="T5" s="17"/>
      <c r="U5" s="15" t="s">
        <v>86</v>
      </c>
      <c r="V5" s="16"/>
      <c r="W5" s="16"/>
      <c r="X5" s="17"/>
    </row>
    <row r="6" spans="2:24" x14ac:dyDescent="0.15">
      <c r="B6" s="7"/>
      <c r="C6" s="10"/>
      <c r="D6" s="18"/>
      <c r="E6" s="131"/>
      <c r="F6" s="132"/>
      <c r="G6" s="132"/>
      <c r="H6" s="133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3" t="s">
        <v>6</v>
      </c>
      <c r="K7" s="9" t="s">
        <v>7</v>
      </c>
      <c r="L7" s="63" t="s">
        <v>8</v>
      </c>
      <c r="M7" s="7" t="s">
        <v>5</v>
      </c>
      <c r="N7" s="63" t="s">
        <v>6</v>
      </c>
      <c r="O7" s="9" t="s">
        <v>7</v>
      </c>
      <c r="P7" s="63" t="s">
        <v>8</v>
      </c>
      <c r="Q7" s="7" t="s">
        <v>5</v>
      </c>
      <c r="R7" s="63" t="s">
        <v>6</v>
      </c>
      <c r="S7" s="9" t="s">
        <v>7</v>
      </c>
      <c r="T7" s="63" t="s">
        <v>8</v>
      </c>
      <c r="U7" s="7" t="s">
        <v>5</v>
      </c>
      <c r="V7" s="63" t="s">
        <v>6</v>
      </c>
      <c r="W7" s="9" t="s">
        <v>7</v>
      </c>
      <c r="X7" s="63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72</v>
      </c>
      <c r="C9" s="9">
        <v>19</v>
      </c>
      <c r="D9" s="19" t="s">
        <v>105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 t="s">
        <v>175</v>
      </c>
      <c r="C12" s="9">
        <v>3</v>
      </c>
      <c r="D12" s="9"/>
      <c r="E12" s="7">
        <v>693</v>
      </c>
      <c r="F12" s="8">
        <v>1050</v>
      </c>
      <c r="G12" s="9">
        <v>887</v>
      </c>
      <c r="H12" s="8">
        <v>23962</v>
      </c>
      <c r="I12" s="7">
        <v>1208</v>
      </c>
      <c r="J12" s="8">
        <v>1890</v>
      </c>
      <c r="K12" s="9">
        <v>1552</v>
      </c>
      <c r="L12" s="8">
        <v>19942</v>
      </c>
      <c r="M12" s="7">
        <v>2048</v>
      </c>
      <c r="N12" s="8">
        <v>2205</v>
      </c>
      <c r="O12" s="9">
        <v>2108</v>
      </c>
      <c r="P12" s="8">
        <v>68191</v>
      </c>
      <c r="Q12" s="7">
        <v>1575</v>
      </c>
      <c r="R12" s="8">
        <v>2205</v>
      </c>
      <c r="S12" s="9">
        <v>1990</v>
      </c>
      <c r="T12" s="8">
        <v>21530</v>
      </c>
      <c r="U12" s="7">
        <v>2730</v>
      </c>
      <c r="V12" s="8">
        <v>3045</v>
      </c>
      <c r="W12" s="9">
        <v>2869</v>
      </c>
      <c r="X12" s="8">
        <v>37464</v>
      </c>
    </row>
    <row r="13" spans="2:24" ht="12.75" customHeight="1" x14ac:dyDescent="0.15">
      <c r="B13" s="7"/>
      <c r="C13" s="9">
        <v>4</v>
      </c>
      <c r="D13" s="9"/>
      <c r="E13" s="7">
        <v>788</v>
      </c>
      <c r="F13" s="8">
        <v>1155</v>
      </c>
      <c r="G13" s="9">
        <v>918</v>
      </c>
      <c r="H13" s="8">
        <v>46341</v>
      </c>
      <c r="I13" s="7">
        <v>1418</v>
      </c>
      <c r="J13" s="8">
        <v>2048</v>
      </c>
      <c r="K13" s="9">
        <v>1716</v>
      </c>
      <c r="L13" s="8">
        <v>23015</v>
      </c>
      <c r="M13" s="7">
        <v>2100</v>
      </c>
      <c r="N13" s="8">
        <v>2468</v>
      </c>
      <c r="O13" s="9">
        <v>2208</v>
      </c>
      <c r="P13" s="8">
        <v>59864</v>
      </c>
      <c r="Q13" s="7">
        <v>1890</v>
      </c>
      <c r="R13" s="8">
        <v>2363</v>
      </c>
      <c r="S13" s="9">
        <v>2066</v>
      </c>
      <c r="T13" s="8">
        <v>19139</v>
      </c>
      <c r="U13" s="7">
        <v>2730</v>
      </c>
      <c r="V13" s="8">
        <v>3323</v>
      </c>
      <c r="W13" s="9">
        <v>2945</v>
      </c>
      <c r="X13" s="8">
        <v>34297</v>
      </c>
    </row>
    <row r="14" spans="2:24" ht="12.75" customHeight="1" x14ac:dyDescent="0.15">
      <c r="B14" s="7"/>
      <c r="C14" s="9">
        <v>5</v>
      </c>
      <c r="D14" s="9"/>
      <c r="E14" s="7">
        <v>788</v>
      </c>
      <c r="F14" s="8">
        <v>1050</v>
      </c>
      <c r="G14" s="9">
        <v>914</v>
      </c>
      <c r="H14" s="8">
        <v>56023</v>
      </c>
      <c r="I14" s="7">
        <v>1554</v>
      </c>
      <c r="J14" s="8">
        <v>2048</v>
      </c>
      <c r="K14" s="9">
        <v>1737</v>
      </c>
      <c r="L14" s="8">
        <v>20932</v>
      </c>
      <c r="M14" s="7">
        <v>2100</v>
      </c>
      <c r="N14" s="8">
        <v>2415</v>
      </c>
      <c r="O14" s="9">
        <v>2246</v>
      </c>
      <c r="P14" s="8">
        <v>46283</v>
      </c>
      <c r="Q14" s="7">
        <v>1890</v>
      </c>
      <c r="R14" s="8">
        <v>2310</v>
      </c>
      <c r="S14" s="9">
        <v>2056</v>
      </c>
      <c r="T14" s="8">
        <v>27917</v>
      </c>
      <c r="U14" s="7">
        <v>2730</v>
      </c>
      <c r="V14" s="8">
        <v>3203</v>
      </c>
      <c r="W14" s="9">
        <v>2912</v>
      </c>
      <c r="X14" s="8">
        <v>36240</v>
      </c>
    </row>
    <row r="15" spans="2:24" ht="12.75" customHeight="1" x14ac:dyDescent="0.15">
      <c r="B15" s="7"/>
      <c r="C15" s="9">
        <v>6</v>
      </c>
      <c r="D15" s="9"/>
      <c r="E15" s="7">
        <v>788</v>
      </c>
      <c r="F15" s="8">
        <v>1260</v>
      </c>
      <c r="G15" s="9">
        <v>998</v>
      </c>
      <c r="H15" s="8">
        <v>30341</v>
      </c>
      <c r="I15" s="7">
        <v>1313</v>
      </c>
      <c r="J15" s="8">
        <v>2132</v>
      </c>
      <c r="K15" s="9">
        <v>1717</v>
      </c>
      <c r="L15" s="8">
        <v>20584</v>
      </c>
      <c r="M15" s="7">
        <v>2100</v>
      </c>
      <c r="N15" s="8">
        <v>2520</v>
      </c>
      <c r="O15" s="9">
        <v>2220</v>
      </c>
      <c r="P15" s="8">
        <v>45672</v>
      </c>
      <c r="Q15" s="7">
        <v>1855</v>
      </c>
      <c r="R15" s="8">
        <v>2205</v>
      </c>
      <c r="S15" s="9">
        <v>1982</v>
      </c>
      <c r="T15" s="8">
        <v>25435</v>
      </c>
      <c r="U15" s="7">
        <v>2730</v>
      </c>
      <c r="V15" s="8">
        <v>3150</v>
      </c>
      <c r="W15" s="9">
        <v>2917</v>
      </c>
      <c r="X15" s="8">
        <v>36622</v>
      </c>
    </row>
    <row r="16" spans="2:24" ht="12.75" customHeight="1" x14ac:dyDescent="0.15">
      <c r="B16" s="7"/>
      <c r="C16" s="9">
        <v>7</v>
      </c>
      <c r="D16" s="30"/>
      <c r="E16" s="7">
        <v>788</v>
      </c>
      <c r="F16" s="8">
        <v>1313</v>
      </c>
      <c r="G16" s="9">
        <v>1007</v>
      </c>
      <c r="H16" s="8">
        <v>28191</v>
      </c>
      <c r="I16" s="7">
        <v>1554</v>
      </c>
      <c r="J16" s="8">
        <v>1955</v>
      </c>
      <c r="K16" s="9">
        <v>1756</v>
      </c>
      <c r="L16" s="8">
        <v>11673</v>
      </c>
      <c r="M16" s="7">
        <v>2100</v>
      </c>
      <c r="N16" s="8">
        <v>2625</v>
      </c>
      <c r="O16" s="9">
        <v>2327</v>
      </c>
      <c r="P16" s="8">
        <v>25839</v>
      </c>
      <c r="Q16" s="7">
        <v>1733</v>
      </c>
      <c r="R16" s="8">
        <v>2083</v>
      </c>
      <c r="S16" s="9">
        <v>1953</v>
      </c>
      <c r="T16" s="8">
        <v>20657</v>
      </c>
      <c r="U16" s="7">
        <v>2730</v>
      </c>
      <c r="V16" s="8">
        <v>3234</v>
      </c>
      <c r="W16" s="9">
        <v>2893</v>
      </c>
      <c r="X16" s="8">
        <v>24879</v>
      </c>
    </row>
    <row r="17" spans="2:24" ht="12.75" customHeight="1" x14ac:dyDescent="0.15">
      <c r="B17" s="7"/>
      <c r="C17" s="9">
        <v>8</v>
      </c>
      <c r="D17" s="30"/>
      <c r="E17" s="7">
        <v>683</v>
      </c>
      <c r="F17" s="8">
        <v>1260</v>
      </c>
      <c r="G17" s="9">
        <v>970</v>
      </c>
      <c r="H17" s="8">
        <v>26684</v>
      </c>
      <c r="I17" s="7">
        <v>1554</v>
      </c>
      <c r="J17" s="8">
        <v>2050</v>
      </c>
      <c r="K17" s="9">
        <v>1762</v>
      </c>
      <c r="L17" s="8">
        <v>17737</v>
      </c>
      <c r="M17" s="7">
        <v>2205</v>
      </c>
      <c r="N17" s="8">
        <v>2415</v>
      </c>
      <c r="O17" s="9">
        <v>2311</v>
      </c>
      <c r="P17" s="8">
        <v>27932</v>
      </c>
      <c r="Q17" s="7">
        <v>1680</v>
      </c>
      <c r="R17" s="8">
        <v>2153</v>
      </c>
      <c r="S17" s="9">
        <v>1956</v>
      </c>
      <c r="T17" s="8">
        <v>24478</v>
      </c>
      <c r="U17" s="7">
        <v>2678</v>
      </c>
      <c r="V17" s="8">
        <v>3234</v>
      </c>
      <c r="W17" s="9">
        <v>2913</v>
      </c>
      <c r="X17" s="8">
        <v>28344</v>
      </c>
    </row>
    <row r="18" spans="2:24" ht="12.75" customHeight="1" x14ac:dyDescent="0.15">
      <c r="B18" s="7"/>
      <c r="C18" s="9">
        <v>9</v>
      </c>
      <c r="D18" s="9"/>
      <c r="E18" s="7">
        <v>683</v>
      </c>
      <c r="F18" s="8">
        <v>1290</v>
      </c>
      <c r="G18" s="9">
        <v>987</v>
      </c>
      <c r="H18" s="8">
        <v>18682</v>
      </c>
      <c r="I18" s="7">
        <v>1260</v>
      </c>
      <c r="J18" s="8">
        <v>1955</v>
      </c>
      <c r="K18" s="9">
        <v>1764</v>
      </c>
      <c r="L18" s="8">
        <v>13240</v>
      </c>
      <c r="M18" s="7">
        <v>2100</v>
      </c>
      <c r="N18" s="8">
        <v>2604</v>
      </c>
      <c r="O18" s="9">
        <v>2325</v>
      </c>
      <c r="P18" s="8">
        <v>37857</v>
      </c>
      <c r="Q18" s="7">
        <v>1680</v>
      </c>
      <c r="R18" s="8">
        <v>2100</v>
      </c>
      <c r="S18" s="9">
        <v>1933</v>
      </c>
      <c r="T18" s="8">
        <v>22355</v>
      </c>
      <c r="U18" s="7">
        <v>2625</v>
      </c>
      <c r="V18" s="8">
        <v>3234</v>
      </c>
      <c r="W18" s="9">
        <v>2867</v>
      </c>
      <c r="X18" s="8">
        <v>26242</v>
      </c>
    </row>
    <row r="19" spans="2:24" ht="12.75" customHeight="1" x14ac:dyDescent="0.15">
      <c r="B19" s="7"/>
      <c r="C19" s="9">
        <v>10</v>
      </c>
      <c r="D19" s="30"/>
      <c r="E19" s="8">
        <v>682.5</v>
      </c>
      <c r="F19" s="8">
        <v>1312.5</v>
      </c>
      <c r="G19" s="8">
        <v>1005.2172915747682</v>
      </c>
      <c r="H19" s="8">
        <v>14875.8</v>
      </c>
      <c r="I19" s="8">
        <v>1470</v>
      </c>
      <c r="J19" s="8">
        <v>2094.75</v>
      </c>
      <c r="K19" s="8">
        <v>1749.0089050296015</v>
      </c>
      <c r="L19" s="8">
        <v>11564.4</v>
      </c>
      <c r="M19" s="8">
        <v>2100</v>
      </c>
      <c r="N19" s="8">
        <v>2625</v>
      </c>
      <c r="O19" s="8">
        <v>2304.213963084816</v>
      </c>
      <c r="P19" s="8">
        <v>38397.1</v>
      </c>
      <c r="Q19" s="8">
        <v>1732.5</v>
      </c>
      <c r="R19" s="8">
        <v>2205</v>
      </c>
      <c r="S19" s="8">
        <v>1977.7201668302262</v>
      </c>
      <c r="T19" s="8">
        <v>26131</v>
      </c>
      <c r="U19" s="8">
        <v>2730</v>
      </c>
      <c r="V19" s="8">
        <v>3234</v>
      </c>
      <c r="W19" s="8">
        <v>2938.4278034348399</v>
      </c>
      <c r="X19" s="8">
        <v>23977.599999999999</v>
      </c>
    </row>
    <row r="20" spans="2:24" ht="12.75" customHeight="1" x14ac:dyDescent="0.15">
      <c r="B20" s="10"/>
      <c r="C20" s="12">
        <v>11</v>
      </c>
      <c r="D20" s="18"/>
      <c r="E20" s="11">
        <v>714</v>
      </c>
      <c r="F20" s="11">
        <v>1365</v>
      </c>
      <c r="G20" s="11">
        <v>991.31278979907245</v>
      </c>
      <c r="H20" s="11">
        <v>17749</v>
      </c>
      <c r="I20" s="11">
        <v>1470</v>
      </c>
      <c r="J20" s="11">
        <v>2061.6750000000002</v>
      </c>
      <c r="K20" s="11">
        <v>1713.1158048317047</v>
      </c>
      <c r="L20" s="11">
        <v>12283</v>
      </c>
      <c r="M20" s="11">
        <v>2205</v>
      </c>
      <c r="N20" s="11">
        <v>2572.5</v>
      </c>
      <c r="O20" s="11">
        <v>2354.693190644688</v>
      </c>
      <c r="P20" s="11">
        <v>47019.3</v>
      </c>
      <c r="Q20" s="11">
        <v>1942.5</v>
      </c>
      <c r="R20" s="11">
        <v>2152.5</v>
      </c>
      <c r="S20" s="11">
        <v>2040.9673357664235</v>
      </c>
      <c r="T20" s="11">
        <v>27467.599999999999</v>
      </c>
      <c r="U20" s="11">
        <v>2835</v>
      </c>
      <c r="V20" s="11">
        <v>3255</v>
      </c>
      <c r="W20" s="11">
        <v>3072.8411826961237</v>
      </c>
      <c r="X20" s="18">
        <v>42452.399999999994</v>
      </c>
    </row>
    <row r="21" spans="2:24" ht="12.75" customHeight="1" x14ac:dyDescent="0.15">
      <c r="B21" s="7" t="s">
        <v>174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103">
        <v>40483</v>
      </c>
      <c r="C22" s="104"/>
      <c r="D22" s="105">
        <v>40497</v>
      </c>
      <c r="E22" s="7">
        <v>714</v>
      </c>
      <c r="F22" s="8">
        <v>1365</v>
      </c>
      <c r="G22" s="9">
        <v>992.42160609585312</v>
      </c>
      <c r="H22" s="8">
        <v>10142.700000000001</v>
      </c>
      <c r="I22" s="7">
        <v>1470</v>
      </c>
      <c r="J22" s="8">
        <v>2056.9500000000003</v>
      </c>
      <c r="K22" s="9">
        <v>1688.7698030714971</v>
      </c>
      <c r="L22" s="8">
        <v>6163.2</v>
      </c>
      <c r="M22" s="7">
        <v>2205</v>
      </c>
      <c r="N22" s="8">
        <v>2572.5</v>
      </c>
      <c r="O22" s="9">
        <v>2361.9951007076756</v>
      </c>
      <c r="P22" s="8">
        <v>25881.599999999999</v>
      </c>
      <c r="Q22" s="7">
        <v>1942.5</v>
      </c>
      <c r="R22" s="8">
        <v>2152.5</v>
      </c>
      <c r="S22" s="9">
        <v>2029.183698697874</v>
      </c>
      <c r="T22" s="8">
        <v>15812.4</v>
      </c>
      <c r="U22" s="7">
        <v>2835</v>
      </c>
      <c r="V22" s="8">
        <v>3234</v>
      </c>
      <c r="W22" s="9">
        <v>3063.06</v>
      </c>
      <c r="X22" s="8">
        <v>25859.599999999999</v>
      </c>
    </row>
    <row r="23" spans="2:24" ht="12.75" customHeight="1" x14ac:dyDescent="0.15">
      <c r="B23" s="103">
        <v>40498</v>
      </c>
      <c r="C23" s="104"/>
      <c r="D23" s="105">
        <v>40512</v>
      </c>
      <c r="E23" s="7">
        <v>714</v>
      </c>
      <c r="F23" s="8">
        <v>1271.0250000000001</v>
      </c>
      <c r="G23" s="9">
        <v>990.34874001609774</v>
      </c>
      <c r="H23" s="8">
        <v>7606.3</v>
      </c>
      <c r="I23" s="7">
        <v>1554</v>
      </c>
      <c r="J23" s="8">
        <v>2061.6750000000002</v>
      </c>
      <c r="K23" s="9">
        <v>1723.9437645021076</v>
      </c>
      <c r="L23" s="8">
        <v>6119.8</v>
      </c>
      <c r="M23" s="7">
        <v>2205</v>
      </c>
      <c r="N23" s="8">
        <v>2572.5</v>
      </c>
      <c r="O23" s="9">
        <v>2348.0702764976959</v>
      </c>
      <c r="P23" s="8">
        <v>21137.7</v>
      </c>
      <c r="Q23" s="7">
        <v>1942.5</v>
      </c>
      <c r="R23" s="8">
        <v>2152.5</v>
      </c>
      <c r="S23" s="9">
        <v>2051.6064536931394</v>
      </c>
      <c r="T23" s="8">
        <v>11655.2</v>
      </c>
      <c r="U23" s="7">
        <v>2835</v>
      </c>
      <c r="V23" s="8">
        <v>3255</v>
      </c>
      <c r="W23" s="9">
        <v>3091.6729876160989</v>
      </c>
      <c r="X23" s="8">
        <v>16592.8</v>
      </c>
    </row>
    <row r="24" spans="2:24" ht="9.75" customHeight="1" x14ac:dyDescent="0.15">
      <c r="B24" s="118"/>
      <c r="C24" s="119"/>
      <c r="D24" s="119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5.75" customHeight="1" x14ac:dyDescent="0.15">
      <c r="B25" s="7"/>
      <c r="C25" s="1" t="s">
        <v>0</v>
      </c>
      <c r="D25" s="98"/>
      <c r="E25" s="15" t="s">
        <v>87</v>
      </c>
      <c r="F25" s="16"/>
      <c r="G25" s="16"/>
      <c r="H25" s="17"/>
      <c r="I25" s="15" t="s">
        <v>88</v>
      </c>
      <c r="J25" s="16"/>
      <c r="K25" s="16"/>
      <c r="L25" s="17"/>
      <c r="M25" s="15" t="s">
        <v>89</v>
      </c>
      <c r="N25" s="16"/>
      <c r="O25" s="16"/>
      <c r="P25" s="17"/>
      <c r="Q25" s="15" t="s">
        <v>91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72</v>
      </c>
      <c r="C29" s="9">
        <v>19</v>
      </c>
      <c r="D29" s="19" t="s">
        <v>105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 t="s">
        <v>175</v>
      </c>
      <c r="C32" s="9">
        <v>3</v>
      </c>
      <c r="D32" s="9"/>
      <c r="E32" s="7">
        <v>630</v>
      </c>
      <c r="F32" s="8">
        <v>834</v>
      </c>
      <c r="G32" s="9">
        <v>702</v>
      </c>
      <c r="H32" s="8">
        <v>133239</v>
      </c>
      <c r="I32" s="7">
        <v>630</v>
      </c>
      <c r="J32" s="8">
        <v>788</v>
      </c>
      <c r="K32" s="9">
        <v>672</v>
      </c>
      <c r="L32" s="8">
        <v>93980</v>
      </c>
      <c r="M32" s="7">
        <v>788</v>
      </c>
      <c r="N32" s="8">
        <v>861</v>
      </c>
      <c r="O32" s="9">
        <v>817</v>
      </c>
      <c r="P32" s="8">
        <v>33654</v>
      </c>
      <c r="Q32" s="7">
        <v>578</v>
      </c>
      <c r="R32" s="8">
        <v>777</v>
      </c>
      <c r="S32" s="9">
        <v>669</v>
      </c>
      <c r="T32" s="8">
        <v>94826</v>
      </c>
      <c r="U32" s="9"/>
      <c r="V32" s="9"/>
      <c r="W32" s="9"/>
      <c r="X32" s="9"/>
    </row>
    <row r="33" spans="2:24" ht="12.75" customHeight="1" x14ac:dyDescent="0.15">
      <c r="B33" s="7"/>
      <c r="C33" s="9">
        <v>4</v>
      </c>
      <c r="D33" s="9"/>
      <c r="E33" s="7">
        <v>609</v>
      </c>
      <c r="F33" s="8">
        <v>893</v>
      </c>
      <c r="G33" s="9">
        <v>728</v>
      </c>
      <c r="H33" s="8">
        <v>97660</v>
      </c>
      <c r="I33" s="7">
        <v>609</v>
      </c>
      <c r="J33" s="8">
        <v>922</v>
      </c>
      <c r="K33" s="9">
        <v>719</v>
      </c>
      <c r="L33" s="8">
        <v>75899</v>
      </c>
      <c r="M33" s="7">
        <v>788</v>
      </c>
      <c r="N33" s="8">
        <v>998</v>
      </c>
      <c r="O33" s="9">
        <v>854</v>
      </c>
      <c r="P33" s="8">
        <v>27859</v>
      </c>
      <c r="Q33" s="7">
        <v>588</v>
      </c>
      <c r="R33" s="8">
        <v>864</v>
      </c>
      <c r="S33" s="9">
        <v>686</v>
      </c>
      <c r="T33" s="8">
        <v>94237</v>
      </c>
      <c r="U33" s="9"/>
      <c r="V33" s="9"/>
      <c r="W33" s="9"/>
      <c r="X33" s="9"/>
    </row>
    <row r="34" spans="2:24" ht="12.75" customHeight="1" x14ac:dyDescent="0.15">
      <c r="B34" s="7"/>
      <c r="C34" s="9">
        <v>5</v>
      </c>
      <c r="D34" s="9"/>
      <c r="E34" s="7">
        <v>630</v>
      </c>
      <c r="F34" s="8">
        <v>893</v>
      </c>
      <c r="G34" s="9">
        <v>728</v>
      </c>
      <c r="H34" s="8">
        <v>105163</v>
      </c>
      <c r="I34" s="7">
        <v>609</v>
      </c>
      <c r="J34" s="8">
        <v>893</v>
      </c>
      <c r="K34" s="9">
        <v>712</v>
      </c>
      <c r="L34" s="8">
        <v>64855</v>
      </c>
      <c r="M34" s="7">
        <v>788</v>
      </c>
      <c r="N34" s="8">
        <v>945</v>
      </c>
      <c r="O34" s="9">
        <v>845</v>
      </c>
      <c r="P34" s="8">
        <v>23083</v>
      </c>
      <c r="Q34" s="7">
        <v>609</v>
      </c>
      <c r="R34" s="8">
        <v>813</v>
      </c>
      <c r="S34" s="9">
        <v>696</v>
      </c>
      <c r="T34" s="8">
        <v>66488</v>
      </c>
      <c r="U34" s="9"/>
      <c r="V34" s="9"/>
      <c r="W34" s="9"/>
      <c r="X34" s="9"/>
    </row>
    <row r="35" spans="2:24" ht="12.75" customHeight="1" x14ac:dyDescent="0.15">
      <c r="B35" s="7"/>
      <c r="C35" s="9">
        <v>6</v>
      </c>
      <c r="D35" s="9"/>
      <c r="E35" s="7">
        <v>609</v>
      </c>
      <c r="F35" s="8">
        <v>842</v>
      </c>
      <c r="G35" s="9">
        <v>692</v>
      </c>
      <c r="H35" s="8">
        <v>99708</v>
      </c>
      <c r="I35" s="7">
        <v>609</v>
      </c>
      <c r="J35" s="8">
        <v>840</v>
      </c>
      <c r="K35" s="9">
        <v>685</v>
      </c>
      <c r="L35" s="8">
        <v>55957</v>
      </c>
      <c r="M35" s="7">
        <v>788</v>
      </c>
      <c r="N35" s="8">
        <v>977</v>
      </c>
      <c r="O35" s="9">
        <v>852</v>
      </c>
      <c r="P35" s="8">
        <v>27513</v>
      </c>
      <c r="Q35" s="7">
        <v>609</v>
      </c>
      <c r="R35" s="8">
        <v>770</v>
      </c>
      <c r="S35" s="9">
        <v>652</v>
      </c>
      <c r="T35" s="8">
        <v>69344</v>
      </c>
      <c r="U35" s="9"/>
      <c r="V35" s="9"/>
      <c r="W35" s="9"/>
      <c r="X35" s="9"/>
    </row>
    <row r="36" spans="2:24" ht="12.75" customHeight="1" x14ac:dyDescent="0.15">
      <c r="B36" s="7"/>
      <c r="C36" s="9">
        <v>7</v>
      </c>
      <c r="D36" s="30"/>
      <c r="E36" s="7">
        <v>662</v>
      </c>
      <c r="F36" s="8">
        <v>963</v>
      </c>
      <c r="G36" s="9">
        <v>779</v>
      </c>
      <c r="H36" s="8">
        <v>69760</v>
      </c>
      <c r="I36" s="7">
        <v>609</v>
      </c>
      <c r="J36" s="8">
        <v>922</v>
      </c>
      <c r="K36" s="9">
        <v>742</v>
      </c>
      <c r="L36" s="8">
        <v>47845</v>
      </c>
      <c r="M36" s="7">
        <v>735</v>
      </c>
      <c r="N36" s="8">
        <v>977</v>
      </c>
      <c r="O36" s="9">
        <v>876</v>
      </c>
      <c r="P36" s="8">
        <v>20685</v>
      </c>
      <c r="Q36" s="7">
        <v>609</v>
      </c>
      <c r="R36" s="8">
        <v>789</v>
      </c>
      <c r="S36" s="9">
        <v>737</v>
      </c>
      <c r="T36" s="8">
        <v>76544</v>
      </c>
      <c r="U36" s="9"/>
      <c r="V36" s="9"/>
      <c r="W36" s="9"/>
      <c r="X36" s="9"/>
    </row>
    <row r="37" spans="2:24" ht="12.75" customHeight="1" x14ac:dyDescent="0.15">
      <c r="B37" s="7"/>
      <c r="C37" s="9">
        <v>8</v>
      </c>
      <c r="D37" s="30"/>
      <c r="E37" s="7">
        <v>630</v>
      </c>
      <c r="F37" s="8">
        <v>882</v>
      </c>
      <c r="G37" s="9">
        <v>750</v>
      </c>
      <c r="H37" s="8">
        <v>66319</v>
      </c>
      <c r="I37" s="7">
        <v>609</v>
      </c>
      <c r="J37" s="8">
        <v>870</v>
      </c>
      <c r="K37" s="9">
        <v>729</v>
      </c>
      <c r="L37" s="8">
        <v>47143</v>
      </c>
      <c r="M37" s="7">
        <v>756</v>
      </c>
      <c r="N37" s="8">
        <v>945</v>
      </c>
      <c r="O37" s="9">
        <v>855</v>
      </c>
      <c r="P37" s="8">
        <v>17678</v>
      </c>
      <c r="Q37" s="7">
        <v>609</v>
      </c>
      <c r="R37" s="8">
        <v>819</v>
      </c>
      <c r="S37" s="9">
        <v>722</v>
      </c>
      <c r="T37" s="8">
        <v>83354</v>
      </c>
      <c r="U37" s="9"/>
      <c r="V37" s="9"/>
      <c r="W37" s="9"/>
      <c r="X37" s="9"/>
    </row>
    <row r="38" spans="2:24" ht="12.75" customHeight="1" x14ac:dyDescent="0.15">
      <c r="B38" s="7"/>
      <c r="C38" s="9">
        <v>9</v>
      </c>
      <c r="D38" s="9"/>
      <c r="E38" s="7">
        <v>630</v>
      </c>
      <c r="F38" s="8">
        <v>897</v>
      </c>
      <c r="G38" s="9">
        <v>758</v>
      </c>
      <c r="H38" s="8">
        <v>66782</v>
      </c>
      <c r="I38" s="7">
        <v>609</v>
      </c>
      <c r="J38" s="8">
        <v>887</v>
      </c>
      <c r="K38" s="9">
        <v>746</v>
      </c>
      <c r="L38" s="8">
        <v>58433</v>
      </c>
      <c r="M38" s="7">
        <v>861</v>
      </c>
      <c r="N38" s="8">
        <v>861</v>
      </c>
      <c r="O38" s="9">
        <v>861</v>
      </c>
      <c r="P38" s="8">
        <v>10497</v>
      </c>
      <c r="Q38" s="7">
        <v>609</v>
      </c>
      <c r="R38" s="8">
        <v>819</v>
      </c>
      <c r="S38" s="9">
        <v>722</v>
      </c>
      <c r="T38" s="8">
        <v>82454</v>
      </c>
      <c r="U38" s="9"/>
      <c r="V38" s="9"/>
      <c r="W38" s="9"/>
      <c r="X38" s="9"/>
    </row>
    <row r="39" spans="2:24" ht="12.75" customHeight="1" x14ac:dyDescent="0.15">
      <c r="B39" s="7"/>
      <c r="C39" s="9">
        <v>10</v>
      </c>
      <c r="D39" s="30"/>
      <c r="E39" s="8">
        <v>661.5</v>
      </c>
      <c r="F39" s="8">
        <v>896.7</v>
      </c>
      <c r="G39" s="8">
        <v>769.84567015842481</v>
      </c>
      <c r="H39" s="8">
        <v>118043.09999999999</v>
      </c>
      <c r="I39" s="8">
        <v>630</v>
      </c>
      <c r="J39" s="8">
        <v>887.04</v>
      </c>
      <c r="K39" s="8">
        <v>756.5067183951553</v>
      </c>
      <c r="L39" s="8">
        <v>72671.799999999988</v>
      </c>
      <c r="M39" s="8">
        <v>735</v>
      </c>
      <c r="N39" s="8">
        <v>945</v>
      </c>
      <c r="O39" s="8">
        <v>860.60898138006576</v>
      </c>
      <c r="P39" s="8">
        <v>18464.3</v>
      </c>
      <c r="Q39" s="8">
        <v>609</v>
      </c>
      <c r="R39" s="8">
        <v>780.15</v>
      </c>
      <c r="S39" s="8">
        <v>719.49250511298465</v>
      </c>
      <c r="T39" s="8">
        <v>62649.9</v>
      </c>
      <c r="U39" s="9"/>
      <c r="V39" s="9"/>
      <c r="W39" s="9"/>
      <c r="X39" s="9"/>
    </row>
    <row r="40" spans="2:24" ht="12.75" customHeight="1" x14ac:dyDescent="0.15">
      <c r="B40" s="10"/>
      <c r="C40" s="12">
        <v>11</v>
      </c>
      <c r="D40" s="18"/>
      <c r="E40" s="11">
        <v>661.5</v>
      </c>
      <c r="F40" s="11">
        <v>970.2</v>
      </c>
      <c r="G40" s="11">
        <v>773.09497743406837</v>
      </c>
      <c r="H40" s="11">
        <v>137273.20000000001</v>
      </c>
      <c r="I40" s="11">
        <v>630</v>
      </c>
      <c r="J40" s="11">
        <v>916.54499999999996</v>
      </c>
      <c r="K40" s="11">
        <v>748.37924812840004</v>
      </c>
      <c r="L40" s="11">
        <v>119695.70000000001</v>
      </c>
      <c r="M40" s="11">
        <v>787.5</v>
      </c>
      <c r="N40" s="11">
        <v>955.5</v>
      </c>
      <c r="O40" s="11">
        <v>871.85022558814057</v>
      </c>
      <c r="P40" s="11">
        <v>38807.599999999999</v>
      </c>
      <c r="Q40" s="11">
        <v>609</v>
      </c>
      <c r="R40" s="11">
        <v>818.89499999999998</v>
      </c>
      <c r="S40" s="11">
        <v>740.74473392461198</v>
      </c>
      <c r="T40" s="11">
        <v>122463.40000000001</v>
      </c>
      <c r="U40" s="9"/>
      <c r="V40" s="9"/>
      <c r="W40" s="9"/>
      <c r="X40" s="9"/>
    </row>
    <row r="41" spans="2:24" ht="12.75" customHeight="1" x14ac:dyDescent="0.15">
      <c r="B41" s="7" t="s">
        <v>174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103">
        <v>40452</v>
      </c>
      <c r="C42" s="104"/>
      <c r="D42" s="105">
        <v>40466</v>
      </c>
      <c r="E42" s="7">
        <v>682.5</v>
      </c>
      <c r="F42" s="8">
        <v>970.2</v>
      </c>
      <c r="G42" s="9">
        <v>780.11366003607509</v>
      </c>
      <c r="H42" s="8">
        <v>68811.8</v>
      </c>
      <c r="I42" s="7">
        <v>661.5</v>
      </c>
      <c r="J42" s="8">
        <v>916.54499999999996</v>
      </c>
      <c r="K42" s="9">
        <v>763.7972045120157</v>
      </c>
      <c r="L42" s="8">
        <v>49414.6</v>
      </c>
      <c r="M42" s="7">
        <v>851.55000000000007</v>
      </c>
      <c r="N42" s="8">
        <v>955.5</v>
      </c>
      <c r="O42" s="9">
        <v>903.10670731707307</v>
      </c>
      <c r="P42" s="8">
        <v>21695.8</v>
      </c>
      <c r="Q42" s="7">
        <v>630</v>
      </c>
      <c r="R42" s="8">
        <v>780.15</v>
      </c>
      <c r="S42" s="9">
        <v>748.87375173999885</v>
      </c>
      <c r="T42" s="8">
        <v>69130.600000000006</v>
      </c>
      <c r="U42" s="9"/>
      <c r="V42" s="9"/>
      <c r="W42" s="9"/>
      <c r="X42" s="9"/>
    </row>
    <row r="43" spans="2:24" ht="12.75" customHeight="1" x14ac:dyDescent="0.15">
      <c r="B43" s="103">
        <v>40469</v>
      </c>
      <c r="C43" s="104"/>
      <c r="D43" s="105">
        <v>40480</v>
      </c>
      <c r="E43" s="7">
        <v>661.5</v>
      </c>
      <c r="F43" s="8">
        <v>929.25</v>
      </c>
      <c r="G43" s="9">
        <v>756.17215223472249</v>
      </c>
      <c r="H43" s="8">
        <v>68461.399999999994</v>
      </c>
      <c r="I43" s="7">
        <v>630</v>
      </c>
      <c r="J43" s="8">
        <v>891.24</v>
      </c>
      <c r="K43" s="9">
        <v>743.06736989475735</v>
      </c>
      <c r="L43" s="8">
        <v>70281.100000000006</v>
      </c>
      <c r="M43" s="7">
        <v>787.5</v>
      </c>
      <c r="N43" s="8">
        <v>945</v>
      </c>
      <c r="O43" s="9">
        <v>869.15890794539735</v>
      </c>
      <c r="P43" s="8">
        <v>17111.8</v>
      </c>
      <c r="Q43" s="7">
        <v>609</v>
      </c>
      <c r="R43" s="8">
        <v>818.89499999999998</v>
      </c>
      <c r="S43" s="9">
        <v>727.99767486001724</v>
      </c>
      <c r="T43" s="8">
        <v>53332.800000000003</v>
      </c>
      <c r="U43" s="9"/>
      <c r="V43" s="9"/>
      <c r="W43" s="9"/>
      <c r="X43" s="9"/>
    </row>
    <row r="44" spans="2:24" ht="12.75" customHeight="1" x14ac:dyDescent="0.15">
      <c r="B44" s="118"/>
      <c r="C44" s="119"/>
      <c r="D44" s="119"/>
      <c r="E44" s="67"/>
      <c r="F44" s="68"/>
      <c r="G44" s="70"/>
      <c r="H44" s="11"/>
      <c r="I44" s="67"/>
      <c r="J44" s="68"/>
      <c r="K44" s="70"/>
      <c r="L44" s="11"/>
      <c r="M44" s="67"/>
      <c r="N44" s="68"/>
      <c r="O44" s="70"/>
      <c r="P44" s="68"/>
      <c r="Q44" s="67"/>
      <c r="R44" s="68"/>
      <c r="S44" s="70"/>
      <c r="T44" s="68"/>
      <c r="U44" s="9"/>
      <c r="V44" s="9"/>
      <c r="W44" s="9"/>
      <c r="X44" s="9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U42"/>
  <sheetViews>
    <sheetView zoomScale="80" zoomScaleNormal="80" workbookViewId="0">
      <selection activeCell="H18" sqref="H18"/>
    </sheetView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1" x14ac:dyDescent="0.15">
      <c r="B1" s="19" t="s">
        <v>46</v>
      </c>
    </row>
    <row r="2" spans="2:21" x14ac:dyDescent="0.15">
      <c r="B2" s="19" t="s">
        <v>47</v>
      </c>
    </row>
    <row r="3" spans="2:21" x14ac:dyDescent="0.15">
      <c r="T3" s="20" t="s">
        <v>39</v>
      </c>
    </row>
    <row r="4" spans="2:21" ht="6" customHeight="1" x14ac:dyDescent="0.15"/>
    <row r="5" spans="2:21" ht="12.75" customHeight="1" x14ac:dyDescent="0.15">
      <c r="B5" s="15"/>
      <c r="C5" s="605" t="s">
        <v>0</v>
      </c>
      <c r="D5" s="607"/>
      <c r="E5" s="620" t="s">
        <v>34</v>
      </c>
      <c r="F5" s="621"/>
      <c r="G5" s="621"/>
      <c r="H5" s="622"/>
      <c r="I5" s="620" t="s">
        <v>40</v>
      </c>
      <c r="J5" s="621"/>
      <c r="K5" s="621"/>
      <c r="L5" s="622"/>
      <c r="M5" s="620" t="s">
        <v>48</v>
      </c>
      <c r="N5" s="621"/>
      <c r="O5" s="621"/>
      <c r="P5" s="622"/>
      <c r="Q5" s="617" t="s">
        <v>49</v>
      </c>
      <c r="R5" s="618"/>
      <c r="S5" s="618"/>
      <c r="T5" s="619"/>
    </row>
    <row r="6" spans="2:21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21" x14ac:dyDescent="0.15">
      <c r="B7" s="7" t="s">
        <v>72</v>
      </c>
      <c r="C7" s="9">
        <v>19</v>
      </c>
      <c r="D7" s="19" t="s">
        <v>31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1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1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1" x14ac:dyDescent="0.15">
      <c r="B10" s="7" t="s">
        <v>175</v>
      </c>
      <c r="C10" s="9">
        <v>3</v>
      </c>
      <c r="D10" s="9"/>
      <c r="E10" s="7">
        <v>714</v>
      </c>
      <c r="F10" s="8">
        <v>851</v>
      </c>
      <c r="G10" s="9">
        <v>779</v>
      </c>
      <c r="H10" s="8">
        <v>492060</v>
      </c>
      <c r="I10" s="7">
        <v>420</v>
      </c>
      <c r="J10" s="8">
        <v>525</v>
      </c>
      <c r="K10" s="9">
        <v>467</v>
      </c>
      <c r="L10" s="8">
        <v>1156390</v>
      </c>
      <c r="M10" s="7">
        <v>767</v>
      </c>
      <c r="N10" s="8">
        <v>914</v>
      </c>
      <c r="O10" s="9">
        <v>838</v>
      </c>
      <c r="P10" s="8">
        <v>1021613</v>
      </c>
      <c r="Q10" s="7">
        <v>725</v>
      </c>
      <c r="R10" s="8">
        <v>861</v>
      </c>
      <c r="S10" s="9">
        <v>789</v>
      </c>
      <c r="T10" s="8">
        <v>1091641</v>
      </c>
    </row>
    <row r="11" spans="2:21" x14ac:dyDescent="0.15">
      <c r="B11" s="7"/>
      <c r="C11" s="9">
        <v>4</v>
      </c>
      <c r="D11" s="9"/>
      <c r="E11" s="7">
        <v>693</v>
      </c>
      <c r="F11" s="8">
        <v>851</v>
      </c>
      <c r="G11" s="9">
        <v>785</v>
      </c>
      <c r="H11" s="8">
        <v>455496</v>
      </c>
      <c r="I11" s="7">
        <v>441</v>
      </c>
      <c r="J11" s="8">
        <v>526</v>
      </c>
      <c r="K11" s="9">
        <v>482</v>
      </c>
      <c r="L11" s="8">
        <v>1013686</v>
      </c>
      <c r="M11" s="7">
        <v>756</v>
      </c>
      <c r="N11" s="8">
        <v>903</v>
      </c>
      <c r="O11" s="9">
        <v>832</v>
      </c>
      <c r="P11" s="8">
        <v>880290</v>
      </c>
      <c r="Q11" s="7">
        <v>705</v>
      </c>
      <c r="R11" s="8">
        <v>840</v>
      </c>
      <c r="S11" s="9">
        <v>777</v>
      </c>
      <c r="T11" s="8">
        <v>905668</v>
      </c>
    </row>
    <row r="12" spans="2:21" x14ac:dyDescent="0.15">
      <c r="B12" s="7"/>
      <c r="C12" s="9">
        <v>5</v>
      </c>
      <c r="D12" s="30"/>
      <c r="E12" s="7">
        <v>767</v>
      </c>
      <c r="F12" s="8">
        <v>898</v>
      </c>
      <c r="G12" s="9">
        <v>830</v>
      </c>
      <c r="H12" s="8">
        <v>448227</v>
      </c>
      <c r="I12" s="7">
        <v>462</v>
      </c>
      <c r="J12" s="8">
        <v>578</v>
      </c>
      <c r="K12" s="9">
        <v>521</v>
      </c>
      <c r="L12" s="8">
        <v>985914</v>
      </c>
      <c r="M12" s="7">
        <v>798</v>
      </c>
      <c r="N12" s="8">
        <v>998</v>
      </c>
      <c r="O12" s="9">
        <v>905</v>
      </c>
      <c r="P12" s="8">
        <v>872782</v>
      </c>
      <c r="Q12" s="7">
        <v>725</v>
      </c>
      <c r="R12" s="8">
        <v>872</v>
      </c>
      <c r="S12" s="9">
        <v>794</v>
      </c>
      <c r="T12" s="8">
        <v>816770</v>
      </c>
    </row>
    <row r="13" spans="2:21" x14ac:dyDescent="0.15">
      <c r="B13" s="7"/>
      <c r="C13" s="9">
        <v>6</v>
      </c>
      <c r="D13" s="30"/>
      <c r="E13" s="7">
        <v>788</v>
      </c>
      <c r="F13" s="8">
        <v>987</v>
      </c>
      <c r="G13" s="9">
        <v>902</v>
      </c>
      <c r="H13" s="8">
        <v>438672</v>
      </c>
      <c r="I13" s="7">
        <v>504</v>
      </c>
      <c r="J13" s="8">
        <v>630</v>
      </c>
      <c r="K13" s="9">
        <v>574</v>
      </c>
      <c r="L13" s="8">
        <v>946014</v>
      </c>
      <c r="M13" s="7">
        <v>861</v>
      </c>
      <c r="N13" s="8">
        <v>1071</v>
      </c>
      <c r="O13" s="9">
        <v>961</v>
      </c>
      <c r="P13" s="8">
        <v>808229</v>
      </c>
      <c r="Q13" s="7">
        <v>767</v>
      </c>
      <c r="R13" s="8">
        <v>914</v>
      </c>
      <c r="S13" s="9">
        <v>840</v>
      </c>
      <c r="T13" s="8">
        <v>813643</v>
      </c>
    </row>
    <row r="14" spans="2:21" x14ac:dyDescent="0.15">
      <c r="B14" s="7"/>
      <c r="C14" s="9">
        <v>7</v>
      </c>
      <c r="D14" s="9"/>
      <c r="E14" s="7">
        <v>777</v>
      </c>
      <c r="F14" s="8">
        <v>977</v>
      </c>
      <c r="G14" s="9">
        <v>890</v>
      </c>
      <c r="H14" s="8">
        <v>361666</v>
      </c>
      <c r="I14" s="7">
        <v>462</v>
      </c>
      <c r="J14" s="8">
        <v>623</v>
      </c>
      <c r="K14" s="9">
        <v>566</v>
      </c>
      <c r="L14" s="8">
        <v>599450</v>
      </c>
      <c r="M14" s="7">
        <v>819</v>
      </c>
      <c r="N14" s="8">
        <v>1029</v>
      </c>
      <c r="O14" s="9">
        <v>916</v>
      </c>
      <c r="P14" s="8">
        <v>614879</v>
      </c>
      <c r="Q14" s="7">
        <v>714</v>
      </c>
      <c r="R14" s="8">
        <v>872</v>
      </c>
      <c r="S14" s="9">
        <v>802</v>
      </c>
      <c r="T14" s="8">
        <v>673515</v>
      </c>
    </row>
    <row r="15" spans="2:21" x14ac:dyDescent="0.15">
      <c r="B15" s="7"/>
      <c r="C15" s="9">
        <v>8</v>
      </c>
      <c r="D15" s="9"/>
      <c r="E15" s="7">
        <v>735</v>
      </c>
      <c r="F15" s="7">
        <v>1008</v>
      </c>
      <c r="G15" s="7">
        <v>890.4837749180524</v>
      </c>
      <c r="H15" s="7">
        <v>393067.5</v>
      </c>
      <c r="I15" s="7">
        <v>420</v>
      </c>
      <c r="J15" s="7">
        <v>546</v>
      </c>
      <c r="K15" s="7">
        <v>488.17751602319453</v>
      </c>
      <c r="L15" s="7">
        <v>761358.1</v>
      </c>
      <c r="M15" s="7">
        <v>798</v>
      </c>
      <c r="N15" s="7">
        <v>1071</v>
      </c>
      <c r="O15" s="7">
        <v>929.94402074503773</v>
      </c>
      <c r="P15" s="7">
        <v>757583.3</v>
      </c>
      <c r="Q15" s="7">
        <v>714</v>
      </c>
      <c r="R15" s="7">
        <v>882</v>
      </c>
      <c r="S15" s="7">
        <v>787.03644900436495</v>
      </c>
      <c r="T15" s="8">
        <v>763626.8</v>
      </c>
      <c r="U15" s="7"/>
    </row>
    <row r="16" spans="2:21" x14ac:dyDescent="0.15">
      <c r="B16" s="7"/>
      <c r="C16" s="9">
        <v>9</v>
      </c>
      <c r="D16" s="9"/>
      <c r="E16" s="7">
        <v>861</v>
      </c>
      <c r="F16" s="7">
        <v>1039.5</v>
      </c>
      <c r="G16" s="7">
        <v>947.70859729595384</v>
      </c>
      <c r="H16" s="7">
        <v>444633.5</v>
      </c>
      <c r="I16" s="7">
        <v>451.5</v>
      </c>
      <c r="J16" s="7">
        <v>588</v>
      </c>
      <c r="K16" s="7">
        <v>523.58087780938956</v>
      </c>
      <c r="L16" s="7">
        <v>1028360.5</v>
      </c>
      <c r="M16" s="7">
        <v>850.5</v>
      </c>
      <c r="N16" s="7">
        <v>1113</v>
      </c>
      <c r="O16" s="7">
        <v>997.91417536427639</v>
      </c>
      <c r="P16" s="7">
        <v>861785.4</v>
      </c>
      <c r="Q16" s="7">
        <v>745.5</v>
      </c>
      <c r="R16" s="7">
        <v>913.5</v>
      </c>
      <c r="S16" s="7">
        <v>844.75424943386292</v>
      </c>
      <c r="T16" s="8">
        <v>931467</v>
      </c>
      <c r="U16" s="9"/>
    </row>
    <row r="17" spans="2:21" x14ac:dyDescent="0.15">
      <c r="B17" s="7"/>
      <c r="C17" s="9">
        <v>10</v>
      </c>
      <c r="D17" s="30"/>
      <c r="E17" s="8">
        <v>759.15</v>
      </c>
      <c r="F17" s="8">
        <v>966</v>
      </c>
      <c r="G17" s="8">
        <v>875.34059880686675</v>
      </c>
      <c r="H17" s="8">
        <v>401167.1</v>
      </c>
      <c r="I17" s="8">
        <v>428.40000000000003</v>
      </c>
      <c r="J17" s="8">
        <v>567</v>
      </c>
      <c r="K17" s="8">
        <v>504.88051723164381</v>
      </c>
      <c r="L17" s="8">
        <v>973820.7</v>
      </c>
      <c r="M17" s="8">
        <v>798</v>
      </c>
      <c r="N17" s="8">
        <v>1029</v>
      </c>
      <c r="O17" s="8">
        <v>935.5960618566196</v>
      </c>
      <c r="P17" s="8">
        <v>719679.70000000007</v>
      </c>
      <c r="Q17" s="8">
        <v>766.5</v>
      </c>
      <c r="R17" s="8">
        <v>903</v>
      </c>
      <c r="S17" s="8">
        <v>837.32251381881156</v>
      </c>
      <c r="T17" s="8">
        <v>937452.7</v>
      </c>
      <c r="U17" s="9"/>
    </row>
    <row r="18" spans="2:21" x14ac:dyDescent="0.15">
      <c r="B18" s="10"/>
      <c r="C18" s="12">
        <v>11</v>
      </c>
      <c r="D18" s="18"/>
      <c r="E18" s="11">
        <v>756</v>
      </c>
      <c r="F18" s="11">
        <v>987</v>
      </c>
      <c r="G18" s="11">
        <v>847.99523052161419</v>
      </c>
      <c r="H18" s="11">
        <v>582963.29999999993</v>
      </c>
      <c r="I18" s="11">
        <v>430.5</v>
      </c>
      <c r="J18" s="11">
        <v>546</v>
      </c>
      <c r="K18" s="11">
        <v>490.27221670890503</v>
      </c>
      <c r="L18" s="11">
        <v>1301175.0999999999</v>
      </c>
      <c r="M18" s="11">
        <v>777</v>
      </c>
      <c r="N18" s="11">
        <v>997.5</v>
      </c>
      <c r="O18" s="11">
        <v>902.64047533585608</v>
      </c>
      <c r="P18" s="11">
        <v>1003238.1999999998</v>
      </c>
      <c r="Q18" s="11">
        <v>745.5</v>
      </c>
      <c r="R18" s="11">
        <v>934.5</v>
      </c>
      <c r="S18" s="11">
        <v>828.93448564655534</v>
      </c>
      <c r="T18" s="11">
        <v>1263546</v>
      </c>
      <c r="U18" s="9"/>
    </row>
    <row r="19" spans="2:21" ht="11.1" customHeight="1" x14ac:dyDescent="0.15">
      <c r="B19" s="13"/>
      <c r="C19" s="83">
        <v>40483</v>
      </c>
      <c r="E19" s="7">
        <v>756</v>
      </c>
      <c r="F19" s="8">
        <v>861</v>
      </c>
      <c r="G19" s="9">
        <v>810.38942596702373</v>
      </c>
      <c r="H19" s="8">
        <v>95097.2</v>
      </c>
      <c r="I19" s="7">
        <v>441</v>
      </c>
      <c r="J19" s="8">
        <v>535.5</v>
      </c>
      <c r="K19" s="9">
        <v>480.17634348722629</v>
      </c>
      <c r="L19" s="8">
        <v>243864.5</v>
      </c>
      <c r="M19" s="7">
        <v>798</v>
      </c>
      <c r="N19" s="8">
        <v>903</v>
      </c>
      <c r="O19" s="9">
        <v>851.51609705438125</v>
      </c>
      <c r="P19" s="8">
        <v>160876.1</v>
      </c>
      <c r="Q19" s="7">
        <v>766.5</v>
      </c>
      <c r="R19" s="8">
        <v>850.5</v>
      </c>
      <c r="S19" s="9">
        <v>807.47448589928388</v>
      </c>
      <c r="T19" s="8">
        <v>196719.6</v>
      </c>
    </row>
    <row r="20" spans="2:21" ht="11.1" customHeight="1" x14ac:dyDescent="0.15">
      <c r="B20" s="7"/>
      <c r="C20" s="83">
        <v>40484</v>
      </c>
      <c r="E20" s="7">
        <v>756</v>
      </c>
      <c r="F20" s="8">
        <v>850.5</v>
      </c>
      <c r="G20" s="9">
        <v>801.25015668087246</v>
      </c>
      <c r="H20" s="8">
        <v>11818.1</v>
      </c>
      <c r="I20" s="7">
        <v>441</v>
      </c>
      <c r="J20" s="8">
        <v>535.5</v>
      </c>
      <c r="K20" s="9">
        <v>487.61100843909435</v>
      </c>
      <c r="L20" s="8">
        <v>24569.4</v>
      </c>
      <c r="M20" s="7">
        <v>787.5</v>
      </c>
      <c r="N20" s="8">
        <v>892.5</v>
      </c>
      <c r="O20" s="9">
        <v>840.42898183535885</v>
      </c>
      <c r="P20" s="8">
        <v>26436.2</v>
      </c>
      <c r="Q20" s="7">
        <v>745.5</v>
      </c>
      <c r="R20" s="8">
        <v>850.5</v>
      </c>
      <c r="S20" s="9">
        <v>798.43990050902323</v>
      </c>
      <c r="T20" s="8">
        <v>22634.400000000001</v>
      </c>
    </row>
    <row r="21" spans="2:21" ht="11.1" customHeight="1" x14ac:dyDescent="0.15">
      <c r="B21" s="7"/>
      <c r="C21" s="83">
        <v>40486</v>
      </c>
      <c r="E21" s="7">
        <v>756</v>
      </c>
      <c r="F21" s="8">
        <v>850.5</v>
      </c>
      <c r="G21" s="9">
        <v>800.81509094634293</v>
      </c>
      <c r="H21" s="8">
        <v>31187.8</v>
      </c>
      <c r="I21" s="7">
        <v>441</v>
      </c>
      <c r="J21" s="8">
        <v>531.30000000000007</v>
      </c>
      <c r="K21" s="9">
        <v>490.14010972349854</v>
      </c>
      <c r="L21" s="8">
        <v>68894.2</v>
      </c>
      <c r="M21" s="7">
        <v>787.5</v>
      </c>
      <c r="N21" s="8">
        <v>892.5</v>
      </c>
      <c r="O21" s="9">
        <v>839.69216470588253</v>
      </c>
      <c r="P21" s="8">
        <v>47476.3</v>
      </c>
      <c r="Q21" s="7">
        <v>745.5</v>
      </c>
      <c r="R21" s="8">
        <v>850.5</v>
      </c>
      <c r="S21" s="9">
        <v>799.25093095422824</v>
      </c>
      <c r="T21" s="8">
        <v>81163.100000000006</v>
      </c>
    </row>
    <row r="22" spans="2:21" ht="11.1" customHeight="1" x14ac:dyDescent="0.15">
      <c r="B22" s="7"/>
      <c r="C22" s="83">
        <v>40487</v>
      </c>
      <c r="E22" s="7">
        <v>756</v>
      </c>
      <c r="F22" s="8">
        <v>850.5</v>
      </c>
      <c r="G22" s="9">
        <v>803.06389482878024</v>
      </c>
      <c r="H22" s="8">
        <v>11071.6</v>
      </c>
      <c r="I22" s="7">
        <v>430.5</v>
      </c>
      <c r="J22" s="8">
        <v>525</v>
      </c>
      <c r="K22" s="9">
        <v>482.03324635159953</v>
      </c>
      <c r="L22" s="8">
        <v>23369.4</v>
      </c>
      <c r="M22" s="7">
        <v>777</v>
      </c>
      <c r="N22" s="8">
        <v>903</v>
      </c>
      <c r="O22" s="9">
        <v>843.38954808089113</v>
      </c>
      <c r="P22" s="8">
        <v>21591.7</v>
      </c>
      <c r="Q22" s="7">
        <v>756</v>
      </c>
      <c r="R22" s="8">
        <v>840</v>
      </c>
      <c r="S22" s="9">
        <v>798.51818262124186</v>
      </c>
      <c r="T22" s="8">
        <v>25552.5</v>
      </c>
    </row>
    <row r="23" spans="2:21" ht="11.1" customHeight="1" x14ac:dyDescent="0.15">
      <c r="B23" s="7"/>
      <c r="C23" s="83">
        <v>40490</v>
      </c>
      <c r="E23" s="7">
        <v>756</v>
      </c>
      <c r="F23" s="8">
        <v>861</v>
      </c>
      <c r="G23" s="9">
        <v>807.00935895570501</v>
      </c>
      <c r="H23" s="8">
        <v>55775.199999999997</v>
      </c>
      <c r="I23" s="7">
        <v>430.5</v>
      </c>
      <c r="J23" s="8">
        <v>525</v>
      </c>
      <c r="K23" s="9">
        <v>480.975281570226</v>
      </c>
      <c r="L23" s="8">
        <v>108628.1</v>
      </c>
      <c r="M23" s="7">
        <v>777</v>
      </c>
      <c r="N23" s="8">
        <v>903</v>
      </c>
      <c r="O23" s="9">
        <v>847.26873280172663</v>
      </c>
      <c r="P23" s="8">
        <v>93200.4</v>
      </c>
      <c r="Q23" s="7">
        <v>756</v>
      </c>
      <c r="R23" s="8">
        <v>840</v>
      </c>
      <c r="S23" s="9">
        <v>798.12084587302365</v>
      </c>
      <c r="T23" s="8">
        <v>121683.5</v>
      </c>
    </row>
    <row r="24" spans="2:21" ht="11.1" customHeight="1" x14ac:dyDescent="0.15">
      <c r="B24" s="7"/>
      <c r="C24" s="83">
        <v>40491</v>
      </c>
      <c r="E24" s="7">
        <v>766.5</v>
      </c>
      <c r="F24" s="8">
        <v>850.5</v>
      </c>
      <c r="G24" s="9">
        <v>808.60624205689726</v>
      </c>
      <c r="H24" s="8">
        <v>14806.2</v>
      </c>
      <c r="I24" s="7">
        <v>430.5</v>
      </c>
      <c r="J24" s="8">
        <v>514.5</v>
      </c>
      <c r="K24" s="9">
        <v>473.51218917006275</v>
      </c>
      <c r="L24" s="8">
        <v>28207.3</v>
      </c>
      <c r="M24" s="7">
        <v>787.5</v>
      </c>
      <c r="N24" s="8">
        <v>882</v>
      </c>
      <c r="O24" s="9">
        <v>838.32221195058469</v>
      </c>
      <c r="P24" s="8">
        <v>23528.9</v>
      </c>
      <c r="Q24" s="7">
        <v>798</v>
      </c>
      <c r="R24" s="8">
        <v>882</v>
      </c>
      <c r="S24" s="9">
        <v>836.49004347592734</v>
      </c>
      <c r="T24" s="8">
        <v>32653.8</v>
      </c>
    </row>
    <row r="25" spans="2:21" ht="11.1" customHeight="1" x14ac:dyDescent="0.15">
      <c r="B25" s="7"/>
      <c r="C25" s="83">
        <v>40492</v>
      </c>
      <c r="E25" s="7">
        <v>766.5</v>
      </c>
      <c r="F25" s="8">
        <v>850.5</v>
      </c>
      <c r="G25" s="9">
        <v>811.21365512497164</v>
      </c>
      <c r="H25" s="8">
        <v>22318.6</v>
      </c>
      <c r="I25" s="7">
        <v>430.5</v>
      </c>
      <c r="J25" s="8">
        <v>514.5</v>
      </c>
      <c r="K25" s="9">
        <v>481.03054934310319</v>
      </c>
      <c r="L25" s="8">
        <v>45159.3</v>
      </c>
      <c r="M25" s="7">
        <v>787.5</v>
      </c>
      <c r="N25" s="8">
        <v>882</v>
      </c>
      <c r="O25" s="9">
        <v>841.2695713084895</v>
      </c>
      <c r="P25" s="8">
        <v>34127.199999999997</v>
      </c>
      <c r="Q25" s="7">
        <v>798</v>
      </c>
      <c r="R25" s="8">
        <v>882</v>
      </c>
      <c r="S25" s="9">
        <v>843.70858323471043</v>
      </c>
      <c r="T25" s="8">
        <v>54997.5</v>
      </c>
    </row>
    <row r="26" spans="2:21" ht="11.1" customHeight="1" x14ac:dyDescent="0.15">
      <c r="B26" s="7"/>
      <c r="C26" s="83">
        <v>40493</v>
      </c>
      <c r="E26" s="7">
        <v>766.5</v>
      </c>
      <c r="F26" s="8">
        <v>861</v>
      </c>
      <c r="G26" s="9">
        <v>816.73761328025762</v>
      </c>
      <c r="H26" s="8">
        <v>14024.7</v>
      </c>
      <c r="I26" s="7">
        <v>430.5</v>
      </c>
      <c r="J26" s="8">
        <v>514.5</v>
      </c>
      <c r="K26" s="9">
        <v>483.7414839010732</v>
      </c>
      <c r="L26" s="8">
        <v>35096.800000000003</v>
      </c>
      <c r="M26" s="7">
        <v>787.5</v>
      </c>
      <c r="N26" s="8">
        <v>892.5</v>
      </c>
      <c r="O26" s="9">
        <v>846.20286485932127</v>
      </c>
      <c r="P26" s="8">
        <v>19302.900000000001</v>
      </c>
      <c r="Q26" s="7">
        <v>798</v>
      </c>
      <c r="R26" s="8">
        <v>892.5</v>
      </c>
      <c r="S26" s="9">
        <v>845.48163981496248</v>
      </c>
      <c r="T26" s="8">
        <v>31910.7</v>
      </c>
    </row>
    <row r="27" spans="2:21" ht="11.1" customHeight="1" x14ac:dyDescent="0.15">
      <c r="B27" s="7"/>
      <c r="C27" s="83">
        <v>40494</v>
      </c>
      <c r="E27" s="7">
        <v>787.5</v>
      </c>
      <c r="F27" s="8">
        <v>892.5</v>
      </c>
      <c r="G27" s="9">
        <v>844.52090080791538</v>
      </c>
      <c r="H27" s="8">
        <v>17245.900000000001</v>
      </c>
      <c r="I27" s="7">
        <v>441</v>
      </c>
      <c r="J27" s="8">
        <v>546</v>
      </c>
      <c r="K27" s="9">
        <v>496.20897202864109</v>
      </c>
      <c r="L27" s="8">
        <v>35308.9</v>
      </c>
      <c r="M27" s="7">
        <v>808.5</v>
      </c>
      <c r="N27" s="8">
        <v>924</v>
      </c>
      <c r="O27" s="9">
        <v>875.61575146682696</v>
      </c>
      <c r="P27" s="8">
        <v>22969.5</v>
      </c>
      <c r="Q27" s="7">
        <v>798</v>
      </c>
      <c r="R27" s="8">
        <v>892.5</v>
      </c>
      <c r="S27" s="9">
        <v>845.3199490353112</v>
      </c>
      <c r="T27" s="8">
        <v>33263.9</v>
      </c>
    </row>
    <row r="28" spans="2:21" ht="11.1" customHeight="1" x14ac:dyDescent="0.15">
      <c r="B28" s="7"/>
      <c r="C28" s="83">
        <v>40497</v>
      </c>
      <c r="E28" s="7">
        <v>798</v>
      </c>
      <c r="F28" s="8">
        <v>903</v>
      </c>
      <c r="G28" s="9">
        <v>849.79738437488083</v>
      </c>
      <c r="H28" s="8">
        <v>36872.400000000001</v>
      </c>
      <c r="I28" s="7">
        <v>441</v>
      </c>
      <c r="J28" s="8">
        <v>546</v>
      </c>
      <c r="K28" s="9">
        <v>497.90788249264767</v>
      </c>
      <c r="L28" s="8">
        <v>99544.8</v>
      </c>
      <c r="M28" s="7">
        <v>808.5</v>
      </c>
      <c r="N28" s="8">
        <v>934.5</v>
      </c>
      <c r="O28" s="9">
        <v>876.12497977673479</v>
      </c>
      <c r="P28" s="8">
        <v>75747.100000000006</v>
      </c>
      <c r="Q28" s="7">
        <v>798</v>
      </c>
      <c r="R28" s="8">
        <v>904.05000000000007</v>
      </c>
      <c r="S28" s="9">
        <v>849.9265853877389</v>
      </c>
      <c r="T28" s="8">
        <v>91749.5</v>
      </c>
    </row>
    <row r="29" spans="2:21" ht="11.1" customHeight="1" x14ac:dyDescent="0.15">
      <c r="B29" s="7"/>
      <c r="C29" s="83">
        <v>40498</v>
      </c>
      <c r="E29" s="7">
        <v>829.5</v>
      </c>
      <c r="F29" s="8">
        <v>934.5</v>
      </c>
      <c r="G29" s="9">
        <v>881.4510943571695</v>
      </c>
      <c r="H29" s="8">
        <v>17604.900000000001</v>
      </c>
      <c r="I29" s="7">
        <v>451.5</v>
      </c>
      <c r="J29" s="8">
        <v>535.5</v>
      </c>
      <c r="K29" s="9">
        <v>493.56344252993699</v>
      </c>
      <c r="L29" s="8">
        <v>27111</v>
      </c>
      <c r="M29" s="7">
        <v>861</v>
      </c>
      <c r="N29" s="8">
        <v>966</v>
      </c>
      <c r="O29" s="9">
        <v>908.88190905334386</v>
      </c>
      <c r="P29" s="8">
        <v>24481.1</v>
      </c>
      <c r="Q29" s="7">
        <v>819</v>
      </c>
      <c r="R29" s="8">
        <v>924</v>
      </c>
      <c r="S29" s="9">
        <v>869.97209949767</v>
      </c>
      <c r="T29" s="8">
        <v>27189.8</v>
      </c>
    </row>
    <row r="30" spans="2:21" ht="11.1" customHeight="1" x14ac:dyDescent="0.15">
      <c r="B30" s="7"/>
      <c r="C30" s="83">
        <v>40499</v>
      </c>
      <c r="E30" s="7">
        <v>829.5</v>
      </c>
      <c r="F30" s="8">
        <v>934.5</v>
      </c>
      <c r="G30" s="9">
        <v>883.24477943095769</v>
      </c>
      <c r="H30" s="8">
        <v>24414</v>
      </c>
      <c r="I30" s="7">
        <v>451.5</v>
      </c>
      <c r="J30" s="8">
        <v>535.5</v>
      </c>
      <c r="K30" s="9">
        <v>496.10147552424297</v>
      </c>
      <c r="L30" s="8">
        <v>44367.5</v>
      </c>
      <c r="M30" s="7">
        <v>861</v>
      </c>
      <c r="N30" s="8">
        <v>970.2</v>
      </c>
      <c r="O30" s="9">
        <v>915.32202716944084</v>
      </c>
      <c r="P30" s="8">
        <v>35468</v>
      </c>
      <c r="Q30" s="7">
        <v>819</v>
      </c>
      <c r="R30" s="8">
        <v>924</v>
      </c>
      <c r="S30" s="9">
        <v>871.20769377443094</v>
      </c>
      <c r="T30" s="8">
        <v>49941.5</v>
      </c>
    </row>
    <row r="31" spans="2:21" ht="11.1" customHeight="1" x14ac:dyDescent="0.15">
      <c r="B31" s="7"/>
      <c r="C31" s="83">
        <v>40500</v>
      </c>
      <c r="E31" s="7">
        <v>829.5</v>
      </c>
      <c r="F31" s="8">
        <v>945</v>
      </c>
      <c r="G31" s="9">
        <v>883.9188762139662</v>
      </c>
      <c r="H31" s="8">
        <v>9570.2000000000007</v>
      </c>
      <c r="I31" s="7">
        <v>451.5</v>
      </c>
      <c r="J31" s="8">
        <v>538.65</v>
      </c>
      <c r="K31" s="9">
        <v>496.19405862936696</v>
      </c>
      <c r="L31" s="8">
        <v>18646.5</v>
      </c>
      <c r="M31" s="7">
        <v>861</v>
      </c>
      <c r="N31" s="8">
        <v>975.45</v>
      </c>
      <c r="O31" s="9">
        <v>915.75311881787695</v>
      </c>
      <c r="P31" s="8">
        <v>15065.3</v>
      </c>
      <c r="Q31" s="7">
        <v>819</v>
      </c>
      <c r="R31" s="8">
        <v>924</v>
      </c>
      <c r="S31" s="9">
        <v>870.41754511345368</v>
      </c>
      <c r="T31" s="8">
        <v>25932.2</v>
      </c>
    </row>
    <row r="32" spans="2:21" ht="11.1" customHeight="1" x14ac:dyDescent="0.15">
      <c r="B32" s="7"/>
      <c r="C32" s="83">
        <v>40501</v>
      </c>
      <c r="E32" s="7">
        <v>850.5</v>
      </c>
      <c r="F32" s="8">
        <v>976.5</v>
      </c>
      <c r="G32" s="9">
        <v>904.61457104210433</v>
      </c>
      <c r="H32" s="8">
        <v>8643.4</v>
      </c>
      <c r="I32" s="7">
        <v>472.5</v>
      </c>
      <c r="J32" s="8">
        <v>546</v>
      </c>
      <c r="K32" s="9">
        <v>507.46738659570502</v>
      </c>
      <c r="L32" s="8">
        <v>29514.799999999999</v>
      </c>
      <c r="M32" s="7">
        <v>882</v>
      </c>
      <c r="N32" s="8">
        <v>987</v>
      </c>
      <c r="O32" s="9">
        <v>934.906097402878</v>
      </c>
      <c r="P32" s="8">
        <v>25181.8</v>
      </c>
      <c r="Q32" s="7">
        <v>840</v>
      </c>
      <c r="R32" s="8">
        <v>924</v>
      </c>
      <c r="S32" s="9">
        <v>888.49938286256815</v>
      </c>
      <c r="T32" s="8">
        <v>46309.9</v>
      </c>
    </row>
    <row r="33" spans="2:21" ht="11.1" customHeight="1" x14ac:dyDescent="0.15">
      <c r="B33" s="7"/>
      <c r="C33" s="83">
        <v>40504</v>
      </c>
      <c r="E33" s="7">
        <v>850.5</v>
      </c>
      <c r="F33" s="8">
        <v>976.5</v>
      </c>
      <c r="G33" s="9">
        <v>897.68410948227552</v>
      </c>
      <c r="H33" s="8">
        <v>49896.5</v>
      </c>
      <c r="I33" s="7">
        <v>472.5</v>
      </c>
      <c r="J33" s="8">
        <v>546</v>
      </c>
      <c r="K33" s="9">
        <v>507.79568261376897</v>
      </c>
      <c r="L33" s="8">
        <v>97313.2</v>
      </c>
      <c r="M33" s="7">
        <v>882</v>
      </c>
      <c r="N33" s="8">
        <v>987</v>
      </c>
      <c r="O33" s="9">
        <v>936.47348871577117</v>
      </c>
      <c r="P33" s="8">
        <v>106385.2</v>
      </c>
      <c r="Q33" s="7">
        <v>840</v>
      </c>
      <c r="R33" s="8">
        <v>924</v>
      </c>
      <c r="S33" s="9">
        <v>877.14008382566522</v>
      </c>
      <c r="T33" s="8">
        <v>107349.9</v>
      </c>
    </row>
    <row r="34" spans="2:21" ht="11.1" customHeight="1" x14ac:dyDescent="0.15">
      <c r="B34" s="7"/>
      <c r="C34" s="83">
        <v>40506</v>
      </c>
      <c r="E34" s="7">
        <v>850.5</v>
      </c>
      <c r="F34" s="8">
        <v>987</v>
      </c>
      <c r="G34" s="9">
        <v>902.74746678231975</v>
      </c>
      <c r="H34" s="8">
        <v>29981.5</v>
      </c>
      <c r="I34" s="7">
        <v>472.5</v>
      </c>
      <c r="J34" s="8">
        <v>546</v>
      </c>
      <c r="K34" s="9">
        <v>506.61208701817623</v>
      </c>
      <c r="L34" s="8">
        <v>79120</v>
      </c>
      <c r="M34" s="7">
        <v>882</v>
      </c>
      <c r="N34" s="8">
        <v>987</v>
      </c>
      <c r="O34" s="9">
        <v>943.31468895782496</v>
      </c>
      <c r="P34" s="8">
        <v>46685.5</v>
      </c>
      <c r="Q34" s="7">
        <v>840</v>
      </c>
      <c r="R34" s="8">
        <v>924</v>
      </c>
      <c r="S34" s="9">
        <v>882.27123489055839</v>
      </c>
      <c r="T34" s="8">
        <v>61728.9</v>
      </c>
    </row>
    <row r="35" spans="2:21" ht="11.1" customHeight="1" x14ac:dyDescent="0.15">
      <c r="B35" s="7"/>
      <c r="C35" s="83">
        <v>40507</v>
      </c>
      <c r="E35" s="7">
        <v>850.5</v>
      </c>
      <c r="F35" s="8">
        <v>987</v>
      </c>
      <c r="G35" s="9">
        <v>903.24892241379303</v>
      </c>
      <c r="H35" s="8">
        <v>11320</v>
      </c>
      <c r="I35" s="7">
        <v>472.5</v>
      </c>
      <c r="J35" s="8">
        <v>546</v>
      </c>
      <c r="K35" s="9">
        <v>511.51666325904722</v>
      </c>
      <c r="L35" s="8">
        <v>20168</v>
      </c>
      <c r="M35" s="7">
        <v>882</v>
      </c>
      <c r="N35" s="8">
        <v>997.5</v>
      </c>
      <c r="O35" s="9">
        <v>943.0207569777275</v>
      </c>
      <c r="P35" s="8">
        <v>17008.3</v>
      </c>
      <c r="Q35" s="7">
        <v>840</v>
      </c>
      <c r="R35" s="8">
        <v>924</v>
      </c>
      <c r="S35" s="9">
        <v>882.53676048248133</v>
      </c>
      <c r="T35" s="8">
        <v>20449.3</v>
      </c>
    </row>
    <row r="36" spans="2:21" ht="11.1" customHeight="1" x14ac:dyDescent="0.15">
      <c r="B36" s="7"/>
      <c r="C36" s="83">
        <v>40508</v>
      </c>
      <c r="E36" s="7">
        <v>840</v>
      </c>
      <c r="F36" s="8">
        <v>955.5</v>
      </c>
      <c r="G36" s="9">
        <v>895.85511725280287</v>
      </c>
      <c r="H36" s="8">
        <v>56180.9</v>
      </c>
      <c r="I36" s="7">
        <v>451.5</v>
      </c>
      <c r="J36" s="8">
        <v>535.5</v>
      </c>
      <c r="K36" s="9">
        <v>493.35698332809034</v>
      </c>
      <c r="L36" s="8">
        <v>125931.8</v>
      </c>
      <c r="M36" s="7">
        <v>882</v>
      </c>
      <c r="N36" s="8">
        <v>987</v>
      </c>
      <c r="O36" s="9">
        <v>935.02826988979234</v>
      </c>
      <c r="P36" s="8">
        <v>100994.9</v>
      </c>
      <c r="Q36" s="7">
        <v>829.5</v>
      </c>
      <c r="R36" s="8">
        <v>934.5</v>
      </c>
      <c r="S36" s="9">
        <v>881.92947199594335</v>
      </c>
      <c r="T36" s="8">
        <v>106723.1</v>
      </c>
    </row>
    <row r="37" spans="2:21" ht="11.1" customHeight="1" x14ac:dyDescent="0.15">
      <c r="B37" s="7"/>
      <c r="C37" s="83">
        <v>40511</v>
      </c>
      <c r="D37" s="9"/>
      <c r="E37" s="7">
        <v>840</v>
      </c>
      <c r="F37" s="8">
        <v>955.5</v>
      </c>
      <c r="G37" s="9">
        <v>890.49233405272298</v>
      </c>
      <c r="H37" s="8">
        <v>44758.1</v>
      </c>
      <c r="I37" s="7">
        <v>448.35</v>
      </c>
      <c r="J37" s="8">
        <v>535.5</v>
      </c>
      <c r="K37" s="9">
        <v>490.5156671261999</v>
      </c>
      <c r="L37" s="8">
        <v>102037.1</v>
      </c>
      <c r="M37" s="7">
        <v>882</v>
      </c>
      <c r="N37" s="8">
        <v>987</v>
      </c>
      <c r="O37" s="9">
        <v>934.25845545987204</v>
      </c>
      <c r="P37" s="8">
        <v>79532.7</v>
      </c>
      <c r="Q37" s="7">
        <v>829.5</v>
      </c>
      <c r="R37" s="8">
        <v>934.5</v>
      </c>
      <c r="S37" s="9">
        <v>878.25336079194153</v>
      </c>
      <c r="T37" s="8">
        <v>90547.199999999997</v>
      </c>
    </row>
    <row r="38" spans="2:21" ht="14.25" customHeight="1" x14ac:dyDescent="0.15">
      <c r="B38" s="10"/>
      <c r="C38" s="84">
        <v>40512</v>
      </c>
      <c r="D38" s="12"/>
      <c r="E38" s="10">
        <v>829.5</v>
      </c>
      <c r="F38" s="10">
        <v>934.5</v>
      </c>
      <c r="G38" s="10">
        <v>883.97878436011229</v>
      </c>
      <c r="H38" s="12">
        <v>20376.099999999999</v>
      </c>
      <c r="I38" s="10">
        <v>451.5</v>
      </c>
      <c r="J38" s="10">
        <v>546</v>
      </c>
      <c r="K38" s="10">
        <v>496.7260309426585</v>
      </c>
      <c r="L38" s="10">
        <v>44322.5</v>
      </c>
      <c r="M38" s="10">
        <v>871.5</v>
      </c>
      <c r="N38" s="10">
        <v>976.5</v>
      </c>
      <c r="O38" s="10">
        <v>925.92289217092059</v>
      </c>
      <c r="P38" s="10">
        <v>27179.1</v>
      </c>
      <c r="Q38" s="10">
        <v>819</v>
      </c>
      <c r="R38" s="10">
        <v>924</v>
      </c>
      <c r="S38" s="10">
        <v>869.14792060491516</v>
      </c>
      <c r="T38" s="11">
        <v>35045.699999999997</v>
      </c>
      <c r="U38" s="7"/>
    </row>
    <row r="39" spans="2:21" x14ac:dyDescent="0.15">
      <c r="B39" s="24"/>
    </row>
    <row r="40" spans="2:21" x14ac:dyDescent="0.15">
      <c r="B40" s="25"/>
    </row>
    <row r="41" spans="2:21" x14ac:dyDescent="0.15">
      <c r="B41" s="24" t="s">
        <v>35</v>
      </c>
      <c r="C41" s="19" t="s">
        <v>142</v>
      </c>
    </row>
    <row r="42" spans="2:21" x14ac:dyDescent="0.15">
      <c r="B42" s="25" t="s">
        <v>32</v>
      </c>
      <c r="C42" s="19" t="s">
        <v>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Q39"/>
  <sheetViews>
    <sheetView zoomScale="75" workbookViewId="0">
      <selection activeCell="H19" sqref="H1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65</v>
      </c>
    </row>
    <row r="4" spans="2:16" ht="13.5" customHeight="1" x14ac:dyDescent="0.15">
      <c r="P4" s="20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21" t="s">
        <v>0</v>
      </c>
      <c r="D6" s="85"/>
      <c r="E6" s="605" t="s">
        <v>102</v>
      </c>
      <c r="F6" s="606"/>
      <c r="G6" s="606"/>
      <c r="H6" s="607"/>
      <c r="I6" s="605" t="s">
        <v>103</v>
      </c>
      <c r="J6" s="606"/>
      <c r="K6" s="606"/>
      <c r="L6" s="607"/>
      <c r="M6" s="605" t="s">
        <v>104</v>
      </c>
      <c r="N6" s="606"/>
      <c r="O6" s="606"/>
      <c r="P6" s="607"/>
    </row>
    <row r="7" spans="2:16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16" x14ac:dyDescent="0.15">
      <c r="B8" s="7" t="s">
        <v>72</v>
      </c>
      <c r="C8" s="9">
        <v>19</v>
      </c>
      <c r="D8" s="19" t="s">
        <v>105</v>
      </c>
      <c r="E8" s="7">
        <v>452</v>
      </c>
      <c r="F8" s="8">
        <v>760</v>
      </c>
      <c r="G8" s="9">
        <v>601</v>
      </c>
      <c r="H8" s="8">
        <v>11314738</v>
      </c>
      <c r="I8" s="7">
        <v>945</v>
      </c>
      <c r="J8" s="8">
        <v>1544</v>
      </c>
      <c r="K8" s="9">
        <v>1180</v>
      </c>
      <c r="L8" s="8">
        <v>858852</v>
      </c>
      <c r="M8" s="7">
        <v>562</v>
      </c>
      <c r="N8" s="8">
        <v>935</v>
      </c>
      <c r="O8" s="9">
        <v>767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</v>
      </c>
      <c r="H9" s="8">
        <v>11709816</v>
      </c>
      <c r="I9" s="7">
        <v>893</v>
      </c>
      <c r="J9" s="8">
        <v>1443</v>
      </c>
      <c r="K9" s="9">
        <v>1128</v>
      </c>
      <c r="L9" s="8">
        <v>886104</v>
      </c>
      <c r="M9" s="7">
        <v>552</v>
      </c>
      <c r="N9" s="8">
        <v>945</v>
      </c>
      <c r="O9" s="9">
        <v>800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175</v>
      </c>
      <c r="C11" s="9">
        <v>3</v>
      </c>
      <c r="D11" s="9"/>
      <c r="E11" s="7">
        <v>441</v>
      </c>
      <c r="F11" s="8">
        <v>557</v>
      </c>
      <c r="G11" s="9">
        <v>502</v>
      </c>
      <c r="H11" s="8">
        <v>1613020</v>
      </c>
      <c r="I11" s="7">
        <v>872</v>
      </c>
      <c r="J11" s="8">
        <v>1197</v>
      </c>
      <c r="K11" s="9">
        <v>985</v>
      </c>
      <c r="L11" s="8">
        <v>123997</v>
      </c>
      <c r="M11" s="7">
        <v>578</v>
      </c>
      <c r="N11" s="8">
        <v>683</v>
      </c>
      <c r="O11" s="9">
        <v>621</v>
      </c>
      <c r="P11" s="8">
        <v>4025592</v>
      </c>
    </row>
    <row r="12" spans="2:16" x14ac:dyDescent="0.15">
      <c r="B12" s="7"/>
      <c r="C12" s="9">
        <v>4</v>
      </c>
      <c r="D12" s="9"/>
      <c r="E12" s="7">
        <v>452</v>
      </c>
      <c r="F12" s="8">
        <v>559</v>
      </c>
      <c r="G12" s="9">
        <v>506</v>
      </c>
      <c r="H12" s="8">
        <v>1481026</v>
      </c>
      <c r="I12" s="7">
        <v>893</v>
      </c>
      <c r="J12" s="8">
        <v>1155</v>
      </c>
      <c r="K12" s="9">
        <v>998</v>
      </c>
      <c r="L12" s="8">
        <v>94008</v>
      </c>
      <c r="M12" s="7">
        <v>574</v>
      </c>
      <c r="N12" s="8">
        <v>691</v>
      </c>
      <c r="O12" s="9">
        <v>624</v>
      </c>
      <c r="P12" s="8">
        <v>3674038</v>
      </c>
    </row>
    <row r="13" spans="2:16" x14ac:dyDescent="0.15">
      <c r="B13" s="7"/>
      <c r="C13" s="9">
        <v>5</v>
      </c>
      <c r="D13" s="9"/>
      <c r="E13" s="7">
        <v>483</v>
      </c>
      <c r="F13" s="8">
        <v>609</v>
      </c>
      <c r="G13" s="9">
        <v>552</v>
      </c>
      <c r="H13" s="8">
        <v>1474800</v>
      </c>
      <c r="I13" s="7">
        <v>924</v>
      </c>
      <c r="J13" s="8">
        <v>1119</v>
      </c>
      <c r="K13" s="9">
        <v>1010</v>
      </c>
      <c r="L13" s="8">
        <v>106214</v>
      </c>
      <c r="M13" s="7">
        <v>594</v>
      </c>
      <c r="N13" s="8">
        <v>756</v>
      </c>
      <c r="O13" s="9">
        <v>681</v>
      </c>
      <c r="P13" s="8">
        <v>3891574</v>
      </c>
    </row>
    <row r="14" spans="2:16" x14ac:dyDescent="0.15">
      <c r="B14" s="7"/>
      <c r="C14" s="9">
        <v>6</v>
      </c>
      <c r="D14" s="9"/>
      <c r="E14" s="7">
        <v>536</v>
      </c>
      <c r="F14" s="8">
        <v>683</v>
      </c>
      <c r="G14" s="9">
        <v>615</v>
      </c>
      <c r="H14" s="8">
        <v>1376464</v>
      </c>
      <c r="I14" s="7">
        <v>945</v>
      </c>
      <c r="J14" s="8">
        <v>1155</v>
      </c>
      <c r="K14" s="9">
        <v>1055</v>
      </c>
      <c r="L14" s="8">
        <v>95813</v>
      </c>
      <c r="M14" s="7">
        <v>651</v>
      </c>
      <c r="N14" s="8">
        <v>819</v>
      </c>
      <c r="O14" s="9">
        <v>756</v>
      </c>
      <c r="P14" s="8">
        <v>3631890</v>
      </c>
    </row>
    <row r="15" spans="2:16" x14ac:dyDescent="0.15">
      <c r="B15" s="7"/>
      <c r="C15" s="9">
        <v>7</v>
      </c>
      <c r="D15" s="30"/>
      <c r="E15" s="7">
        <v>483</v>
      </c>
      <c r="F15" s="8">
        <v>672</v>
      </c>
      <c r="G15" s="9">
        <v>596</v>
      </c>
      <c r="H15" s="8">
        <v>927764</v>
      </c>
      <c r="I15" s="7">
        <v>924</v>
      </c>
      <c r="J15" s="8">
        <v>1178</v>
      </c>
      <c r="K15" s="9">
        <v>1048</v>
      </c>
      <c r="L15" s="8">
        <v>70822</v>
      </c>
      <c r="M15" s="7">
        <v>642</v>
      </c>
      <c r="N15" s="8">
        <v>803</v>
      </c>
      <c r="O15" s="9">
        <v>738</v>
      </c>
      <c r="P15" s="8">
        <v>2779769</v>
      </c>
    </row>
    <row r="16" spans="2:16" x14ac:dyDescent="0.15">
      <c r="B16" s="7"/>
      <c r="C16" s="9">
        <v>8</v>
      </c>
      <c r="D16" s="30"/>
      <c r="E16" s="7">
        <v>452</v>
      </c>
      <c r="F16" s="8">
        <v>599</v>
      </c>
      <c r="G16" s="9">
        <v>526</v>
      </c>
      <c r="H16" s="8">
        <v>1136421</v>
      </c>
      <c r="I16" s="7">
        <v>893</v>
      </c>
      <c r="J16" s="8">
        <v>1168</v>
      </c>
      <c r="K16" s="9">
        <v>1018</v>
      </c>
      <c r="L16" s="8">
        <v>82538</v>
      </c>
      <c r="M16" s="7">
        <v>596</v>
      </c>
      <c r="N16" s="8">
        <v>767</v>
      </c>
      <c r="O16" s="9">
        <v>696</v>
      </c>
      <c r="P16" s="8">
        <v>3345720</v>
      </c>
    </row>
    <row r="17" spans="2:16" x14ac:dyDescent="0.15">
      <c r="B17" s="7"/>
      <c r="C17" s="9">
        <v>9</v>
      </c>
      <c r="D17" s="9"/>
      <c r="E17" s="7">
        <v>494</v>
      </c>
      <c r="F17" s="8">
        <v>609</v>
      </c>
      <c r="G17" s="9">
        <v>559</v>
      </c>
      <c r="H17" s="8">
        <v>1393158</v>
      </c>
      <c r="I17" s="7">
        <v>924</v>
      </c>
      <c r="J17" s="8">
        <v>1217</v>
      </c>
      <c r="K17" s="9">
        <v>1070</v>
      </c>
      <c r="L17" s="8">
        <v>96973</v>
      </c>
      <c r="M17" s="7">
        <v>663</v>
      </c>
      <c r="N17" s="8">
        <v>820</v>
      </c>
      <c r="O17" s="9">
        <v>760</v>
      </c>
      <c r="P17" s="8">
        <v>3522789</v>
      </c>
    </row>
    <row r="18" spans="2:16" x14ac:dyDescent="0.15">
      <c r="B18" s="7"/>
      <c r="C18" s="9">
        <v>10</v>
      </c>
      <c r="D18" s="30"/>
      <c r="E18" s="8">
        <v>451.5</v>
      </c>
      <c r="F18" s="8">
        <v>588</v>
      </c>
      <c r="G18" s="8">
        <v>530.51167393852324</v>
      </c>
      <c r="H18" s="8">
        <v>1187410.2</v>
      </c>
      <c r="I18" s="8">
        <v>892.5</v>
      </c>
      <c r="J18" s="8">
        <v>1207.5</v>
      </c>
      <c r="K18" s="8">
        <v>1025.9131409641709</v>
      </c>
      <c r="L18" s="8">
        <v>80508.099999999991</v>
      </c>
      <c r="M18" s="8">
        <v>584.85</v>
      </c>
      <c r="N18" s="8">
        <v>751.90500000000009</v>
      </c>
      <c r="O18" s="8">
        <v>673.45051736458879</v>
      </c>
      <c r="P18" s="8">
        <v>3337178.9999999995</v>
      </c>
    </row>
    <row r="19" spans="2:16" x14ac:dyDescent="0.15">
      <c r="B19" s="10"/>
      <c r="C19" s="12">
        <v>11</v>
      </c>
      <c r="D19" s="18"/>
      <c r="E19" s="11">
        <v>441</v>
      </c>
      <c r="F19" s="11">
        <v>567</v>
      </c>
      <c r="G19" s="11">
        <v>510.70255148114381</v>
      </c>
      <c r="H19" s="11">
        <v>1706691.5999999999</v>
      </c>
      <c r="I19" s="11">
        <v>840</v>
      </c>
      <c r="J19" s="11">
        <v>1157.1000000000001</v>
      </c>
      <c r="K19" s="11">
        <v>991.16010245951531</v>
      </c>
      <c r="L19" s="11">
        <v>115936.9</v>
      </c>
      <c r="M19" s="11">
        <v>577.5</v>
      </c>
      <c r="N19" s="11">
        <v>720.30000000000007</v>
      </c>
      <c r="O19" s="11">
        <v>649.30102629267935</v>
      </c>
      <c r="P19" s="11">
        <v>4204984.1000000006</v>
      </c>
    </row>
    <row r="20" spans="2:16" ht="11.1" customHeight="1" x14ac:dyDescent="0.15">
      <c r="B20" s="13"/>
      <c r="C20" s="83">
        <v>40483</v>
      </c>
      <c r="E20" s="7">
        <v>462</v>
      </c>
      <c r="F20" s="8">
        <v>556.5</v>
      </c>
      <c r="G20" s="9">
        <v>502.65073873158684</v>
      </c>
      <c r="H20" s="8">
        <v>332477.90000000002</v>
      </c>
      <c r="I20" s="7">
        <v>945</v>
      </c>
      <c r="J20" s="8">
        <v>1155</v>
      </c>
      <c r="K20" s="9">
        <v>997.98493886072129</v>
      </c>
      <c r="L20" s="8">
        <v>21390.3</v>
      </c>
      <c r="M20" s="7">
        <v>577.5</v>
      </c>
      <c r="N20" s="8">
        <v>640.5</v>
      </c>
      <c r="O20" s="9">
        <v>610.41502574546541</v>
      </c>
      <c r="P20" s="8">
        <v>554612.19999999995</v>
      </c>
    </row>
    <row r="21" spans="2:16" ht="11.1" customHeight="1" x14ac:dyDescent="0.15">
      <c r="B21" s="7"/>
      <c r="C21" s="83">
        <v>40484</v>
      </c>
      <c r="E21" s="7">
        <v>451.5</v>
      </c>
      <c r="F21" s="8">
        <v>546</v>
      </c>
      <c r="G21" s="9">
        <v>499.07180807837358</v>
      </c>
      <c r="H21" s="8">
        <v>31987.200000000001</v>
      </c>
      <c r="I21" s="7">
        <v>892.5</v>
      </c>
      <c r="J21" s="8">
        <v>1102.5</v>
      </c>
      <c r="K21" s="9">
        <v>993.79807692307691</v>
      </c>
      <c r="L21" s="8">
        <v>2151.3000000000002</v>
      </c>
      <c r="M21" s="7">
        <v>577.5</v>
      </c>
      <c r="N21" s="8">
        <v>639.45000000000005</v>
      </c>
      <c r="O21" s="9">
        <v>609.08335361455636</v>
      </c>
      <c r="P21" s="8">
        <v>83091.5</v>
      </c>
    </row>
    <row r="22" spans="2:16" ht="11.1" customHeight="1" x14ac:dyDescent="0.15">
      <c r="B22" s="7"/>
      <c r="C22" s="83">
        <v>40486</v>
      </c>
      <c r="E22" s="7">
        <v>451.5</v>
      </c>
      <c r="F22" s="8">
        <v>546</v>
      </c>
      <c r="G22" s="9">
        <v>498.73765232089636</v>
      </c>
      <c r="H22" s="8">
        <v>84900.4</v>
      </c>
      <c r="I22" s="7">
        <v>892.5</v>
      </c>
      <c r="J22" s="8">
        <v>1102.5</v>
      </c>
      <c r="K22" s="9">
        <v>996.66847659051348</v>
      </c>
      <c r="L22" s="8">
        <v>3839.6</v>
      </c>
      <c r="M22" s="7">
        <v>577.5</v>
      </c>
      <c r="N22" s="8">
        <v>639.45000000000005</v>
      </c>
      <c r="O22" s="9">
        <v>607.30538682542317</v>
      </c>
      <c r="P22" s="8">
        <v>202326.7</v>
      </c>
    </row>
    <row r="23" spans="2:16" ht="11.1" customHeight="1" x14ac:dyDescent="0.15">
      <c r="B23" s="7"/>
      <c r="C23" s="83">
        <v>40487</v>
      </c>
      <c r="E23" s="7">
        <v>441</v>
      </c>
      <c r="F23" s="8">
        <v>535.5</v>
      </c>
      <c r="G23" s="9">
        <v>489.51325407494511</v>
      </c>
      <c r="H23" s="8">
        <v>35880.9</v>
      </c>
      <c r="I23" s="7">
        <v>871.5</v>
      </c>
      <c r="J23" s="8">
        <v>1081.5</v>
      </c>
      <c r="K23" s="9">
        <v>982.56695331695323</v>
      </c>
      <c r="L23" s="8">
        <v>1075.2</v>
      </c>
      <c r="M23" s="7">
        <v>588</v>
      </c>
      <c r="N23" s="8">
        <v>651</v>
      </c>
      <c r="O23" s="9">
        <v>614.18124684926909</v>
      </c>
      <c r="P23" s="8">
        <v>45797.4</v>
      </c>
    </row>
    <row r="24" spans="2:16" ht="11.1" customHeight="1" x14ac:dyDescent="0.15">
      <c r="B24" s="7"/>
      <c r="C24" s="83">
        <v>40490</v>
      </c>
      <c r="E24" s="7">
        <v>441</v>
      </c>
      <c r="F24" s="8">
        <v>535.5</v>
      </c>
      <c r="G24" s="9">
        <v>488.44307758956984</v>
      </c>
      <c r="H24" s="8">
        <v>150233.9</v>
      </c>
      <c r="I24" s="7">
        <v>861</v>
      </c>
      <c r="J24" s="8">
        <v>1050</v>
      </c>
      <c r="K24" s="9">
        <v>966.36154651426</v>
      </c>
      <c r="L24" s="8">
        <v>10672.2</v>
      </c>
      <c r="M24" s="7">
        <v>588</v>
      </c>
      <c r="N24" s="8">
        <v>651</v>
      </c>
      <c r="O24" s="9">
        <v>619.47747589797325</v>
      </c>
      <c r="P24" s="8">
        <v>486022.2</v>
      </c>
    </row>
    <row r="25" spans="2:16" ht="11.1" customHeight="1" x14ac:dyDescent="0.15">
      <c r="B25" s="7"/>
      <c r="C25" s="83">
        <v>40491</v>
      </c>
      <c r="E25" s="7">
        <v>451.5</v>
      </c>
      <c r="F25" s="8">
        <v>535.5</v>
      </c>
      <c r="G25" s="9">
        <v>490.12005815082568</v>
      </c>
      <c r="H25" s="8">
        <v>36010.400000000001</v>
      </c>
      <c r="I25" s="7">
        <v>840</v>
      </c>
      <c r="J25" s="8">
        <v>1155</v>
      </c>
      <c r="K25" s="9">
        <v>997.92880794702012</v>
      </c>
      <c r="L25" s="8">
        <v>2369.8000000000002</v>
      </c>
      <c r="M25" s="7">
        <v>577.5</v>
      </c>
      <c r="N25" s="8">
        <v>640.5</v>
      </c>
      <c r="O25" s="9">
        <v>609.77021577674213</v>
      </c>
      <c r="P25" s="8">
        <v>65551.100000000006</v>
      </c>
    </row>
    <row r="26" spans="2:16" ht="11.1" customHeight="1" x14ac:dyDescent="0.15">
      <c r="B26" s="7"/>
      <c r="C26" s="83">
        <v>40492</v>
      </c>
      <c r="E26" s="7">
        <v>451.5</v>
      </c>
      <c r="F26" s="8">
        <v>536.55000000000007</v>
      </c>
      <c r="G26" s="9">
        <v>494.17234592533265</v>
      </c>
      <c r="H26" s="8">
        <v>56996.6</v>
      </c>
      <c r="I26" s="7">
        <v>840</v>
      </c>
      <c r="J26" s="8">
        <v>1157.1000000000001</v>
      </c>
      <c r="K26" s="9">
        <v>1012.4765448379804</v>
      </c>
      <c r="L26" s="8">
        <v>2757</v>
      </c>
      <c r="M26" s="7">
        <v>577.5</v>
      </c>
      <c r="N26" s="8">
        <v>644.70000000000005</v>
      </c>
      <c r="O26" s="9">
        <v>616.60715280938541</v>
      </c>
      <c r="P26" s="8">
        <v>148040.4</v>
      </c>
    </row>
    <row r="27" spans="2:16" ht="11.1" customHeight="1" x14ac:dyDescent="0.15">
      <c r="B27" s="7"/>
      <c r="C27" s="83">
        <v>40493</v>
      </c>
      <c r="E27" s="7">
        <v>451.5</v>
      </c>
      <c r="F27" s="8">
        <v>535.5</v>
      </c>
      <c r="G27" s="9">
        <v>500.74778583699174</v>
      </c>
      <c r="H27" s="8">
        <v>44101.7</v>
      </c>
      <c r="I27" s="7">
        <v>840</v>
      </c>
      <c r="J27" s="8">
        <v>1141.4549999999999</v>
      </c>
      <c r="K27" s="9">
        <v>1008.6062141912736</v>
      </c>
      <c r="L27" s="8">
        <v>4288.6000000000004</v>
      </c>
      <c r="M27" s="7">
        <v>577.5</v>
      </c>
      <c r="N27" s="8">
        <v>657.30000000000007</v>
      </c>
      <c r="O27" s="9">
        <v>630.47193405517692</v>
      </c>
      <c r="P27" s="8">
        <v>187835.9</v>
      </c>
    </row>
    <row r="28" spans="2:16" ht="11.1" customHeight="1" x14ac:dyDescent="0.15">
      <c r="B28" s="7"/>
      <c r="C28" s="83">
        <v>40494</v>
      </c>
      <c r="E28" s="7">
        <v>462</v>
      </c>
      <c r="F28" s="8">
        <v>567</v>
      </c>
      <c r="G28" s="9">
        <v>515.14211683110284</v>
      </c>
      <c r="H28" s="8">
        <v>40078.6</v>
      </c>
      <c r="I28" s="7">
        <v>882</v>
      </c>
      <c r="J28" s="8">
        <v>1157.1000000000001</v>
      </c>
      <c r="K28" s="9">
        <v>999.83618581907103</v>
      </c>
      <c r="L28" s="8">
        <v>2638.9</v>
      </c>
      <c r="M28" s="7">
        <v>598.5</v>
      </c>
      <c r="N28" s="8">
        <v>672</v>
      </c>
      <c r="O28" s="9">
        <v>640.45302986834974</v>
      </c>
      <c r="P28" s="8">
        <v>102923.4</v>
      </c>
    </row>
    <row r="29" spans="2:16" ht="11.1" customHeight="1" x14ac:dyDescent="0.15">
      <c r="B29" s="7"/>
      <c r="C29" s="83">
        <v>40497</v>
      </c>
      <c r="E29" s="7">
        <v>462</v>
      </c>
      <c r="F29" s="8">
        <v>567</v>
      </c>
      <c r="G29" s="9">
        <v>519.9919057074793</v>
      </c>
      <c r="H29" s="8">
        <v>119939.6</v>
      </c>
      <c r="I29" s="7">
        <v>882</v>
      </c>
      <c r="J29" s="8">
        <v>1134</v>
      </c>
      <c r="K29" s="9">
        <v>1001.9126172804932</v>
      </c>
      <c r="L29" s="8">
        <v>16037</v>
      </c>
      <c r="M29" s="7">
        <v>598.5</v>
      </c>
      <c r="N29" s="8">
        <v>682.5</v>
      </c>
      <c r="O29" s="9">
        <v>645.60279867569272</v>
      </c>
      <c r="P29" s="8">
        <v>384689.5</v>
      </c>
    </row>
    <row r="30" spans="2:16" ht="11.1" customHeight="1" x14ac:dyDescent="0.15">
      <c r="B30" s="7"/>
      <c r="C30" s="83">
        <v>40498</v>
      </c>
      <c r="E30" s="7">
        <v>472.5</v>
      </c>
      <c r="F30" s="8">
        <v>556.5</v>
      </c>
      <c r="G30" s="9">
        <v>514.86978169557369</v>
      </c>
      <c r="H30" s="8">
        <v>32780.400000000001</v>
      </c>
      <c r="I30" s="7">
        <v>892.5</v>
      </c>
      <c r="J30" s="8">
        <v>1141.5600000000002</v>
      </c>
      <c r="K30" s="9">
        <v>995.74895209580836</v>
      </c>
      <c r="L30" s="8">
        <v>1888.4</v>
      </c>
      <c r="M30" s="7">
        <v>628.95000000000005</v>
      </c>
      <c r="N30" s="8">
        <v>698.25</v>
      </c>
      <c r="O30" s="9">
        <v>662.67196062580626</v>
      </c>
      <c r="P30" s="8">
        <v>99412.5</v>
      </c>
    </row>
    <row r="31" spans="2:16" ht="11.1" customHeight="1" x14ac:dyDescent="0.15">
      <c r="B31" s="7"/>
      <c r="C31" s="83">
        <v>40499</v>
      </c>
      <c r="E31" s="7">
        <v>472.5</v>
      </c>
      <c r="F31" s="8">
        <v>556.5</v>
      </c>
      <c r="G31" s="9">
        <v>517.983431684067</v>
      </c>
      <c r="H31" s="8">
        <v>58724.5</v>
      </c>
      <c r="I31" s="7">
        <v>892.5</v>
      </c>
      <c r="J31" s="8">
        <v>1157.1000000000001</v>
      </c>
      <c r="K31" s="9">
        <v>997.0403225806449</v>
      </c>
      <c r="L31" s="8">
        <v>3185.3</v>
      </c>
      <c r="M31" s="7">
        <v>630</v>
      </c>
      <c r="N31" s="8">
        <v>714</v>
      </c>
      <c r="O31" s="9">
        <v>671.34394022625952</v>
      </c>
      <c r="P31" s="8">
        <v>213300.4</v>
      </c>
    </row>
    <row r="32" spans="2:16" ht="11.1" customHeight="1" x14ac:dyDescent="0.15">
      <c r="B32" s="7"/>
      <c r="C32" s="83">
        <v>40500</v>
      </c>
      <c r="E32" s="7">
        <v>472.5</v>
      </c>
      <c r="F32" s="8">
        <v>556.5</v>
      </c>
      <c r="G32" s="9">
        <v>518.41403604990899</v>
      </c>
      <c r="H32" s="8">
        <v>38381.800000000003</v>
      </c>
      <c r="I32" s="7">
        <v>892.5</v>
      </c>
      <c r="J32" s="8">
        <v>1134</v>
      </c>
      <c r="K32" s="9">
        <v>996.35291214215192</v>
      </c>
      <c r="L32" s="8">
        <v>832.7</v>
      </c>
      <c r="M32" s="7">
        <v>630</v>
      </c>
      <c r="N32" s="8">
        <v>714</v>
      </c>
      <c r="O32" s="9">
        <v>674.17406158951644</v>
      </c>
      <c r="P32" s="8">
        <v>134046.1</v>
      </c>
    </row>
    <row r="33" spans="2:17" ht="11.1" customHeight="1" x14ac:dyDescent="0.15">
      <c r="B33" s="7"/>
      <c r="C33" s="83">
        <v>40501</v>
      </c>
      <c r="E33" s="7">
        <v>493.5</v>
      </c>
      <c r="F33" s="8">
        <v>567</v>
      </c>
      <c r="G33" s="9">
        <v>530.60062716721484</v>
      </c>
      <c r="H33" s="8">
        <v>34172.400000000001</v>
      </c>
      <c r="I33" s="7">
        <v>892.5</v>
      </c>
      <c r="J33" s="8">
        <v>1102.5</v>
      </c>
      <c r="K33" s="9">
        <v>997.78548457827799</v>
      </c>
      <c r="L33" s="8">
        <v>1952.6</v>
      </c>
      <c r="M33" s="7">
        <v>633.15</v>
      </c>
      <c r="N33" s="8">
        <v>718.83</v>
      </c>
      <c r="O33" s="9">
        <v>677.68883378795772</v>
      </c>
      <c r="P33" s="8">
        <v>102384.2</v>
      </c>
    </row>
    <row r="34" spans="2:17" ht="11.1" customHeight="1" x14ac:dyDescent="0.15">
      <c r="B34" s="7"/>
      <c r="C34" s="83">
        <v>40504</v>
      </c>
      <c r="E34" s="7">
        <v>493.5</v>
      </c>
      <c r="F34" s="8">
        <v>567</v>
      </c>
      <c r="G34" s="9">
        <v>532.26201501194805</v>
      </c>
      <c r="H34" s="8">
        <v>177392.4</v>
      </c>
      <c r="I34" s="7">
        <v>892.5</v>
      </c>
      <c r="J34" s="8">
        <v>1102.5</v>
      </c>
      <c r="K34" s="9">
        <v>990.98493781171135</v>
      </c>
      <c r="L34" s="8">
        <v>8798.7000000000007</v>
      </c>
      <c r="M34" s="7">
        <v>632.1</v>
      </c>
      <c r="N34" s="8">
        <v>720.30000000000007</v>
      </c>
      <c r="O34" s="9">
        <v>678.69574797911673</v>
      </c>
      <c r="P34" s="8">
        <v>347504</v>
      </c>
    </row>
    <row r="35" spans="2:17" ht="11.1" customHeight="1" x14ac:dyDescent="0.15">
      <c r="B35" s="7"/>
      <c r="C35" s="83">
        <v>40506</v>
      </c>
      <c r="E35" s="7">
        <v>493.5</v>
      </c>
      <c r="F35" s="8">
        <v>567</v>
      </c>
      <c r="G35" s="9">
        <v>530.20339169970975</v>
      </c>
      <c r="H35" s="8">
        <v>65517.599999999999</v>
      </c>
      <c r="I35" s="7">
        <v>892.5</v>
      </c>
      <c r="J35" s="8">
        <v>1102.5</v>
      </c>
      <c r="K35" s="9">
        <v>997.34113384678483</v>
      </c>
      <c r="L35" s="8">
        <v>6421.7</v>
      </c>
      <c r="M35" s="7">
        <v>630</v>
      </c>
      <c r="N35" s="8">
        <v>714</v>
      </c>
      <c r="O35" s="9">
        <v>670.17546288947347</v>
      </c>
      <c r="P35" s="8">
        <v>273644.40000000002</v>
      </c>
    </row>
    <row r="36" spans="2:17" ht="11.1" customHeight="1" x14ac:dyDescent="0.15">
      <c r="B36" s="7"/>
      <c r="C36" s="83">
        <v>40507</v>
      </c>
      <c r="E36" s="7">
        <v>493.5</v>
      </c>
      <c r="F36" s="8">
        <v>567</v>
      </c>
      <c r="G36" s="9">
        <v>535.89545702014402</v>
      </c>
      <c r="H36" s="8">
        <v>29487.5</v>
      </c>
      <c r="I36" s="7">
        <v>892.5</v>
      </c>
      <c r="J36" s="8">
        <v>1102.5</v>
      </c>
      <c r="K36" s="9">
        <v>997.91717325227989</v>
      </c>
      <c r="L36" s="8">
        <v>1746.7</v>
      </c>
      <c r="M36" s="7">
        <v>630</v>
      </c>
      <c r="N36" s="8">
        <v>703.5</v>
      </c>
      <c r="O36" s="9">
        <v>661.74832385640332</v>
      </c>
      <c r="P36" s="8">
        <v>61398.5</v>
      </c>
    </row>
    <row r="37" spans="2:17" ht="11.1" customHeight="1" x14ac:dyDescent="0.15">
      <c r="B37" s="7"/>
      <c r="C37" s="83">
        <v>40508</v>
      </c>
      <c r="E37" s="7">
        <v>472.5</v>
      </c>
      <c r="F37" s="8">
        <v>567</v>
      </c>
      <c r="G37" s="9">
        <v>520.07514167895317</v>
      </c>
      <c r="H37" s="8">
        <v>164439.4</v>
      </c>
      <c r="I37" s="7">
        <v>892.5</v>
      </c>
      <c r="J37" s="8">
        <v>1081.5</v>
      </c>
      <c r="K37" s="9">
        <v>986.77977577628053</v>
      </c>
      <c r="L37" s="8">
        <v>12355</v>
      </c>
      <c r="M37" s="7">
        <v>630</v>
      </c>
      <c r="N37" s="8">
        <v>703.5</v>
      </c>
      <c r="O37" s="9">
        <v>661.0718448339029</v>
      </c>
      <c r="P37" s="8">
        <v>303642.7</v>
      </c>
    </row>
    <row r="38" spans="2:17" ht="11.1" customHeight="1" x14ac:dyDescent="0.15">
      <c r="B38" s="7"/>
      <c r="C38" s="83">
        <v>40511</v>
      </c>
      <c r="D38" s="9"/>
      <c r="E38" s="7">
        <v>472.5</v>
      </c>
      <c r="F38" s="8">
        <v>567</v>
      </c>
      <c r="G38" s="9">
        <v>518.47734077701432</v>
      </c>
      <c r="H38" s="8">
        <v>121348.5</v>
      </c>
      <c r="I38" s="7">
        <v>892.5</v>
      </c>
      <c r="J38" s="8">
        <v>1081.5</v>
      </c>
      <c r="K38" s="9">
        <v>990.46828358208927</v>
      </c>
      <c r="L38" s="8">
        <v>9342.5</v>
      </c>
      <c r="M38" s="7">
        <v>619.5</v>
      </c>
      <c r="N38" s="8">
        <v>703.5</v>
      </c>
      <c r="O38" s="9">
        <v>661.890604188559</v>
      </c>
      <c r="P38" s="8">
        <v>326767.2</v>
      </c>
    </row>
    <row r="39" spans="2:17" x14ac:dyDescent="0.15">
      <c r="B39" s="10"/>
      <c r="C39" s="84">
        <v>40512</v>
      </c>
      <c r="D39" s="12"/>
      <c r="E39" s="10">
        <v>472.5</v>
      </c>
      <c r="F39" s="10">
        <v>567</v>
      </c>
      <c r="G39" s="10">
        <v>519.53083754779823</v>
      </c>
      <c r="H39" s="10">
        <v>51839.9</v>
      </c>
      <c r="I39" s="10">
        <v>892.5</v>
      </c>
      <c r="J39" s="10">
        <v>1081.5</v>
      </c>
      <c r="K39" s="10">
        <v>1003.1007031642388</v>
      </c>
      <c r="L39" s="10">
        <v>2193.4</v>
      </c>
      <c r="M39" s="10">
        <v>609</v>
      </c>
      <c r="N39" s="10">
        <v>693</v>
      </c>
      <c r="O39" s="10">
        <v>651.27136157458858</v>
      </c>
      <c r="P39" s="10">
        <v>81993.8</v>
      </c>
      <c r="Q39" s="7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T46"/>
  <sheetViews>
    <sheetView topLeftCell="A4" zoomScale="75" workbookViewId="0">
      <selection activeCell="H43" sqref="H43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51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5"/>
      <c r="E6" s="605" t="s">
        <v>166</v>
      </c>
      <c r="F6" s="606"/>
      <c r="G6" s="606"/>
      <c r="H6" s="607"/>
      <c r="I6" s="605" t="s">
        <v>167</v>
      </c>
      <c r="J6" s="606"/>
      <c r="K6" s="606"/>
      <c r="L6" s="607"/>
      <c r="M6" s="605" t="s">
        <v>168</v>
      </c>
      <c r="N6" s="606"/>
      <c r="O6" s="606"/>
      <c r="P6" s="607"/>
      <c r="Q6" s="605" t="s">
        <v>169</v>
      </c>
      <c r="R6" s="606"/>
      <c r="S6" s="606"/>
      <c r="T6" s="607"/>
    </row>
    <row r="7" spans="2:20" x14ac:dyDescent="0.15">
      <c r="B7" s="109" t="s">
        <v>4</v>
      </c>
      <c r="C7" s="110"/>
      <c r="D7" s="111"/>
      <c r="E7" s="21" t="s">
        <v>17</v>
      </c>
      <c r="F7" s="22" t="s">
        <v>18</v>
      </c>
      <c r="G7" s="26" t="s">
        <v>19</v>
      </c>
      <c r="H7" s="22" t="s">
        <v>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72</v>
      </c>
      <c r="C8" s="82">
        <v>18</v>
      </c>
      <c r="D8" s="45" t="s">
        <v>105</v>
      </c>
      <c r="E8" s="7">
        <v>630</v>
      </c>
      <c r="F8" s="8">
        <v>819</v>
      </c>
      <c r="G8" s="9">
        <v>701</v>
      </c>
      <c r="H8" s="8">
        <v>399794</v>
      </c>
      <c r="I8" s="7">
        <v>410</v>
      </c>
      <c r="J8" s="8">
        <v>583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504824</v>
      </c>
      <c r="I10" s="7">
        <v>462</v>
      </c>
      <c r="J10" s="8">
        <v>609</v>
      </c>
      <c r="K10" s="9">
        <v>530</v>
      </c>
      <c r="L10" s="8">
        <v>820888</v>
      </c>
      <c r="M10" s="7">
        <v>735</v>
      </c>
      <c r="N10" s="8">
        <v>998</v>
      </c>
      <c r="O10" s="9">
        <v>869</v>
      </c>
      <c r="P10" s="8">
        <v>1341036</v>
      </c>
      <c r="Q10" s="7">
        <v>599</v>
      </c>
      <c r="R10" s="8">
        <v>893</v>
      </c>
      <c r="S10" s="9">
        <v>769</v>
      </c>
      <c r="T10" s="8">
        <v>865062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</v>
      </c>
      <c r="I11" s="10">
        <v>347</v>
      </c>
      <c r="J11" s="11">
        <v>578</v>
      </c>
      <c r="K11" s="12">
        <v>469</v>
      </c>
      <c r="L11" s="11">
        <v>858382</v>
      </c>
      <c r="M11" s="10">
        <v>630</v>
      </c>
      <c r="N11" s="11">
        <v>945</v>
      </c>
      <c r="O11" s="12">
        <v>769</v>
      </c>
      <c r="P11" s="11">
        <v>1579631</v>
      </c>
      <c r="Q11" s="10">
        <v>525</v>
      </c>
      <c r="R11" s="11">
        <v>830</v>
      </c>
      <c r="S11" s="12">
        <v>658</v>
      </c>
      <c r="T11" s="11">
        <v>1543778</v>
      </c>
    </row>
    <row r="12" spans="2:20" x14ac:dyDescent="0.15">
      <c r="B12" s="7"/>
      <c r="C12" s="14">
        <v>11</v>
      </c>
      <c r="D12" s="30"/>
      <c r="E12" s="7">
        <v>630</v>
      </c>
      <c r="F12" s="8">
        <v>788</v>
      </c>
      <c r="G12" s="9">
        <v>714</v>
      </c>
      <c r="H12" s="8">
        <v>54567</v>
      </c>
      <c r="I12" s="7">
        <v>347</v>
      </c>
      <c r="J12" s="8">
        <v>473</v>
      </c>
      <c r="K12" s="9">
        <v>401</v>
      </c>
      <c r="L12" s="8">
        <v>63080</v>
      </c>
      <c r="M12" s="7">
        <v>735</v>
      </c>
      <c r="N12" s="8">
        <v>840</v>
      </c>
      <c r="O12" s="9">
        <v>756</v>
      </c>
      <c r="P12" s="8">
        <v>140410</v>
      </c>
      <c r="Q12" s="7">
        <v>662</v>
      </c>
      <c r="R12" s="8">
        <v>735</v>
      </c>
      <c r="S12" s="9">
        <v>715</v>
      </c>
      <c r="T12" s="8">
        <v>160593</v>
      </c>
    </row>
    <row r="13" spans="2:20" x14ac:dyDescent="0.15">
      <c r="B13" s="7"/>
      <c r="C13" s="14">
        <v>12</v>
      </c>
      <c r="D13" s="30"/>
      <c r="E13" s="7">
        <v>680</v>
      </c>
      <c r="F13" s="8">
        <v>819</v>
      </c>
      <c r="G13" s="9">
        <v>763</v>
      </c>
      <c r="H13" s="8">
        <v>57005</v>
      </c>
      <c r="I13" s="7">
        <v>420</v>
      </c>
      <c r="J13" s="8">
        <v>504</v>
      </c>
      <c r="K13" s="9">
        <v>467</v>
      </c>
      <c r="L13" s="8">
        <v>79493</v>
      </c>
      <c r="M13" s="7">
        <v>756</v>
      </c>
      <c r="N13" s="8">
        <v>893</v>
      </c>
      <c r="O13" s="9">
        <v>780</v>
      </c>
      <c r="P13" s="8">
        <v>162692</v>
      </c>
      <c r="Q13" s="7">
        <v>714</v>
      </c>
      <c r="R13" s="8">
        <v>788</v>
      </c>
      <c r="S13" s="9">
        <v>737</v>
      </c>
      <c r="T13" s="8">
        <v>159656</v>
      </c>
    </row>
    <row r="14" spans="2:20" x14ac:dyDescent="0.15">
      <c r="B14" s="7" t="s">
        <v>101</v>
      </c>
      <c r="C14" s="14">
        <v>1</v>
      </c>
      <c r="D14" s="30" t="s">
        <v>54</v>
      </c>
      <c r="E14" s="7">
        <v>630</v>
      </c>
      <c r="F14" s="8">
        <v>756</v>
      </c>
      <c r="G14" s="9">
        <v>722</v>
      </c>
      <c r="H14" s="8">
        <v>35729</v>
      </c>
      <c r="I14" s="7">
        <v>399</v>
      </c>
      <c r="J14" s="8">
        <v>473</v>
      </c>
      <c r="K14" s="9">
        <v>432</v>
      </c>
      <c r="L14" s="8">
        <v>44118</v>
      </c>
      <c r="M14" s="7">
        <v>735</v>
      </c>
      <c r="N14" s="8">
        <v>893</v>
      </c>
      <c r="O14" s="9">
        <v>799</v>
      </c>
      <c r="P14" s="8">
        <v>84795</v>
      </c>
      <c r="Q14" s="7">
        <v>647</v>
      </c>
      <c r="R14" s="8">
        <v>793</v>
      </c>
      <c r="S14" s="9">
        <v>674</v>
      </c>
      <c r="T14" s="8">
        <v>97948</v>
      </c>
    </row>
    <row r="15" spans="2:20" x14ac:dyDescent="0.15">
      <c r="B15" s="7"/>
      <c r="C15" s="14">
        <v>2</v>
      </c>
      <c r="D15" s="30"/>
      <c r="E15" s="7">
        <v>651</v>
      </c>
      <c r="F15" s="8">
        <v>735</v>
      </c>
      <c r="G15" s="9">
        <v>683</v>
      </c>
      <c r="H15" s="8">
        <v>43617</v>
      </c>
      <c r="I15" s="7">
        <v>420</v>
      </c>
      <c r="J15" s="8">
        <v>578</v>
      </c>
      <c r="K15" s="9">
        <v>473</v>
      </c>
      <c r="L15" s="8">
        <v>81003</v>
      </c>
      <c r="M15" s="7">
        <v>714</v>
      </c>
      <c r="N15" s="8">
        <v>840</v>
      </c>
      <c r="O15" s="9">
        <v>758</v>
      </c>
      <c r="P15" s="8">
        <v>93900</v>
      </c>
      <c r="Q15" s="7">
        <v>630</v>
      </c>
      <c r="R15" s="8">
        <v>830</v>
      </c>
      <c r="S15" s="9">
        <v>713</v>
      </c>
      <c r="T15" s="8">
        <v>77711</v>
      </c>
    </row>
    <row r="16" spans="2:20" x14ac:dyDescent="0.15">
      <c r="B16" s="7"/>
      <c r="C16" s="14">
        <v>3</v>
      </c>
      <c r="D16" s="30"/>
      <c r="E16" s="7">
        <v>651</v>
      </c>
      <c r="F16" s="8">
        <v>861</v>
      </c>
      <c r="G16" s="9">
        <v>771</v>
      </c>
      <c r="H16" s="8">
        <v>63887</v>
      </c>
      <c r="I16" s="7">
        <v>473</v>
      </c>
      <c r="J16" s="8">
        <v>567</v>
      </c>
      <c r="K16" s="9">
        <v>517</v>
      </c>
      <c r="L16" s="8">
        <v>218548</v>
      </c>
      <c r="M16" s="7">
        <v>819</v>
      </c>
      <c r="N16" s="8">
        <v>894</v>
      </c>
      <c r="O16" s="9">
        <v>834</v>
      </c>
      <c r="P16" s="8">
        <v>108072</v>
      </c>
      <c r="Q16" s="7">
        <v>683</v>
      </c>
      <c r="R16" s="8">
        <v>819</v>
      </c>
      <c r="S16" s="9">
        <v>773</v>
      </c>
      <c r="T16" s="8">
        <v>85384</v>
      </c>
    </row>
    <row r="17" spans="2:20" x14ac:dyDescent="0.15">
      <c r="B17" s="7"/>
      <c r="C17" s="14">
        <v>4</v>
      </c>
      <c r="D17" s="30"/>
      <c r="E17" s="7">
        <v>609</v>
      </c>
      <c r="F17" s="8">
        <v>693</v>
      </c>
      <c r="G17" s="9">
        <v>635</v>
      </c>
      <c r="H17" s="8">
        <v>42995</v>
      </c>
      <c r="I17" s="7">
        <v>399</v>
      </c>
      <c r="J17" s="8">
        <v>439</v>
      </c>
      <c r="K17" s="9">
        <v>420</v>
      </c>
      <c r="L17" s="8">
        <v>122127</v>
      </c>
      <c r="M17" s="7">
        <v>714</v>
      </c>
      <c r="N17" s="8">
        <v>788</v>
      </c>
      <c r="O17" s="9">
        <v>735</v>
      </c>
      <c r="P17" s="8">
        <v>103749</v>
      </c>
      <c r="Q17" s="7">
        <v>683</v>
      </c>
      <c r="R17" s="8">
        <v>763</v>
      </c>
      <c r="S17" s="9">
        <v>722</v>
      </c>
      <c r="T17" s="8">
        <v>127738</v>
      </c>
    </row>
    <row r="18" spans="2:20" x14ac:dyDescent="0.15">
      <c r="B18" s="7"/>
      <c r="C18" s="14">
        <v>5</v>
      </c>
      <c r="D18" s="30"/>
      <c r="E18" s="7">
        <v>630</v>
      </c>
      <c r="F18" s="8">
        <v>893</v>
      </c>
      <c r="G18" s="9">
        <v>810</v>
      </c>
      <c r="H18" s="8">
        <v>47074</v>
      </c>
      <c r="I18" s="7">
        <v>473</v>
      </c>
      <c r="J18" s="8">
        <v>593</v>
      </c>
      <c r="K18" s="9">
        <v>532</v>
      </c>
      <c r="L18" s="8">
        <v>87908</v>
      </c>
      <c r="M18" s="7">
        <v>819</v>
      </c>
      <c r="N18" s="8">
        <v>977</v>
      </c>
      <c r="O18" s="9">
        <v>868</v>
      </c>
      <c r="P18" s="8">
        <v>74672</v>
      </c>
      <c r="Q18" s="7">
        <v>735</v>
      </c>
      <c r="R18" s="8">
        <v>861</v>
      </c>
      <c r="S18" s="9">
        <v>759</v>
      </c>
      <c r="T18" s="8">
        <v>69271</v>
      </c>
    </row>
    <row r="19" spans="2:20" x14ac:dyDescent="0.15">
      <c r="B19" s="7"/>
      <c r="C19" s="14">
        <v>6</v>
      </c>
      <c r="D19" s="30"/>
      <c r="E19" s="7">
        <v>735</v>
      </c>
      <c r="F19" s="8">
        <v>1044</v>
      </c>
      <c r="G19" s="9">
        <v>999</v>
      </c>
      <c r="H19" s="8">
        <v>63164</v>
      </c>
      <c r="I19" s="7">
        <v>504</v>
      </c>
      <c r="J19" s="8">
        <v>731</v>
      </c>
      <c r="K19" s="9">
        <v>592</v>
      </c>
      <c r="L19" s="8">
        <v>71909</v>
      </c>
      <c r="M19" s="7">
        <v>840</v>
      </c>
      <c r="N19" s="8">
        <v>1191</v>
      </c>
      <c r="O19" s="9">
        <v>1088</v>
      </c>
      <c r="P19" s="8">
        <v>80408</v>
      </c>
      <c r="Q19" s="7">
        <v>809</v>
      </c>
      <c r="R19" s="8">
        <v>956</v>
      </c>
      <c r="S19" s="9">
        <v>851</v>
      </c>
      <c r="T19" s="8">
        <v>86080</v>
      </c>
    </row>
    <row r="20" spans="2:20" x14ac:dyDescent="0.15">
      <c r="B20" s="7"/>
      <c r="C20" s="14">
        <v>7</v>
      </c>
      <c r="D20" s="30"/>
      <c r="E20" s="7">
        <v>683</v>
      </c>
      <c r="F20" s="8">
        <v>819</v>
      </c>
      <c r="G20" s="9">
        <v>735</v>
      </c>
      <c r="H20" s="8">
        <v>47260</v>
      </c>
      <c r="I20" s="7">
        <v>416</v>
      </c>
      <c r="J20" s="8">
        <v>525</v>
      </c>
      <c r="K20" s="9">
        <v>476</v>
      </c>
      <c r="L20" s="8">
        <v>67093</v>
      </c>
      <c r="M20" s="7">
        <v>767</v>
      </c>
      <c r="N20" s="8">
        <v>945</v>
      </c>
      <c r="O20" s="9">
        <v>820</v>
      </c>
      <c r="P20" s="8">
        <v>137829</v>
      </c>
      <c r="Q20" s="7">
        <v>683</v>
      </c>
      <c r="R20" s="8">
        <v>772</v>
      </c>
      <c r="S20" s="9">
        <v>715</v>
      </c>
      <c r="T20" s="8">
        <v>89663</v>
      </c>
    </row>
    <row r="21" spans="2:20" x14ac:dyDescent="0.15">
      <c r="B21" s="7"/>
      <c r="C21" s="14">
        <v>8</v>
      </c>
      <c r="D21" s="30"/>
      <c r="E21" s="7">
        <v>735</v>
      </c>
      <c r="F21" s="8">
        <v>861</v>
      </c>
      <c r="G21" s="9">
        <v>805</v>
      </c>
      <c r="H21" s="8">
        <v>70298</v>
      </c>
      <c r="I21" s="7">
        <v>431</v>
      </c>
      <c r="J21" s="8">
        <v>550</v>
      </c>
      <c r="K21" s="9">
        <v>502</v>
      </c>
      <c r="L21" s="8">
        <v>100014</v>
      </c>
      <c r="M21" s="7">
        <v>819</v>
      </c>
      <c r="N21" s="8">
        <v>956</v>
      </c>
      <c r="O21" s="9">
        <v>890</v>
      </c>
      <c r="P21" s="8">
        <v>136618</v>
      </c>
      <c r="Q21" s="7">
        <v>683</v>
      </c>
      <c r="R21" s="8">
        <v>749</v>
      </c>
      <c r="S21" s="9">
        <v>722</v>
      </c>
      <c r="T21" s="8">
        <v>111972</v>
      </c>
    </row>
    <row r="22" spans="2:20" ht="13.5" customHeight="1" x14ac:dyDescent="0.15">
      <c r="B22" s="7"/>
      <c r="C22" s="14">
        <v>9</v>
      </c>
      <c r="D22" s="30"/>
      <c r="E22" s="7">
        <v>788</v>
      </c>
      <c r="F22" s="8">
        <v>945</v>
      </c>
      <c r="G22" s="9">
        <v>833</v>
      </c>
      <c r="H22" s="8">
        <v>46789</v>
      </c>
      <c r="I22" s="7">
        <v>473</v>
      </c>
      <c r="J22" s="8">
        <v>588</v>
      </c>
      <c r="K22" s="9">
        <v>517</v>
      </c>
      <c r="L22" s="8">
        <v>61982</v>
      </c>
      <c r="M22" s="7">
        <v>840</v>
      </c>
      <c r="N22" s="8">
        <v>1050</v>
      </c>
      <c r="O22" s="9">
        <v>923</v>
      </c>
      <c r="P22" s="8">
        <v>121961</v>
      </c>
      <c r="Q22" s="7">
        <v>704</v>
      </c>
      <c r="R22" s="8">
        <v>889</v>
      </c>
      <c r="S22" s="9">
        <v>753</v>
      </c>
      <c r="T22" s="8">
        <v>145872</v>
      </c>
    </row>
    <row r="23" spans="2:20" ht="13.5" customHeight="1" x14ac:dyDescent="0.15">
      <c r="B23" s="7"/>
      <c r="C23" s="14">
        <v>10</v>
      </c>
      <c r="D23" s="30"/>
      <c r="E23" s="8">
        <v>682.5</v>
      </c>
      <c r="F23" s="8">
        <v>892.5</v>
      </c>
      <c r="G23" s="8">
        <v>804.78218439902696</v>
      </c>
      <c r="H23" s="8">
        <v>75922.399999999994</v>
      </c>
      <c r="I23" s="8">
        <v>462</v>
      </c>
      <c r="J23" s="8">
        <v>567</v>
      </c>
      <c r="K23" s="8">
        <v>500.70815895385692</v>
      </c>
      <c r="L23" s="8">
        <v>56659.8</v>
      </c>
      <c r="M23" s="8">
        <v>787.5</v>
      </c>
      <c r="N23" s="8">
        <v>950.25</v>
      </c>
      <c r="O23" s="8">
        <v>875.4293181164287</v>
      </c>
      <c r="P23" s="8">
        <v>66206.899999999994</v>
      </c>
      <c r="Q23" s="8">
        <v>630</v>
      </c>
      <c r="R23" s="8">
        <v>808.5</v>
      </c>
      <c r="S23" s="8">
        <v>714.52548103433253</v>
      </c>
      <c r="T23" s="8">
        <v>124382</v>
      </c>
    </row>
    <row r="24" spans="2:20" ht="13.5" customHeight="1" x14ac:dyDescent="0.15">
      <c r="B24" s="10"/>
      <c r="C24" s="6">
        <v>11</v>
      </c>
      <c r="D24" s="18"/>
      <c r="E24" s="11">
        <v>698.25</v>
      </c>
      <c r="F24" s="11">
        <v>979.65000000000009</v>
      </c>
      <c r="G24" s="11">
        <v>823.37283571963656</v>
      </c>
      <c r="H24" s="11">
        <v>61274.400000000001</v>
      </c>
      <c r="I24" s="11">
        <v>435.75</v>
      </c>
      <c r="J24" s="11">
        <v>546</v>
      </c>
      <c r="K24" s="11">
        <v>482.85218319551757</v>
      </c>
      <c r="L24" s="11">
        <v>89020.7</v>
      </c>
      <c r="M24" s="11">
        <v>756</v>
      </c>
      <c r="N24" s="11">
        <v>942.90000000000009</v>
      </c>
      <c r="O24" s="11">
        <v>872.90162149080356</v>
      </c>
      <c r="P24" s="11">
        <v>101402</v>
      </c>
      <c r="Q24" s="11">
        <v>735</v>
      </c>
      <c r="R24" s="11">
        <v>889.35</v>
      </c>
      <c r="S24" s="11">
        <v>782.85359193390286</v>
      </c>
      <c r="T24" s="18">
        <v>141418.70000000001</v>
      </c>
    </row>
    <row r="25" spans="2:20" ht="13.5" customHeight="1" x14ac:dyDescent="0.15">
      <c r="B25" s="7"/>
      <c r="C25" s="4" t="s">
        <v>0</v>
      </c>
      <c r="D25" s="99"/>
      <c r="E25" s="608" t="s">
        <v>102</v>
      </c>
      <c r="F25" s="609"/>
      <c r="G25" s="609"/>
      <c r="H25" s="134"/>
      <c r="I25" s="608" t="s">
        <v>103</v>
      </c>
      <c r="J25" s="609"/>
      <c r="K25" s="609"/>
      <c r="L25" s="610"/>
      <c r="M25" s="7"/>
      <c r="N25" s="9"/>
      <c r="O25" s="9"/>
      <c r="P25" s="9"/>
      <c r="Q25" s="9"/>
      <c r="R25" s="9"/>
      <c r="S25" s="9"/>
      <c r="T25" s="9"/>
    </row>
    <row r="26" spans="2:20" x14ac:dyDescent="0.15">
      <c r="B26" s="109" t="s">
        <v>4</v>
      </c>
      <c r="C26" s="110"/>
      <c r="D26" s="111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4" t="s">
        <v>72</v>
      </c>
      <c r="C27" s="82">
        <v>18</v>
      </c>
      <c r="D27" s="45" t="s">
        <v>105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</v>
      </c>
      <c r="J29" s="8">
        <v>992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368</v>
      </c>
      <c r="F30" s="11">
        <v>607</v>
      </c>
      <c r="G30" s="12">
        <v>487</v>
      </c>
      <c r="H30" s="11">
        <v>1438524</v>
      </c>
      <c r="I30" s="10">
        <v>683</v>
      </c>
      <c r="J30" s="11">
        <v>1112</v>
      </c>
      <c r="K30" s="12">
        <v>823</v>
      </c>
      <c r="L30" s="11">
        <v>161344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/>
      <c r="C31" s="14">
        <v>11</v>
      </c>
      <c r="D31" s="30"/>
      <c r="E31" s="7">
        <v>368</v>
      </c>
      <c r="F31" s="8">
        <v>504</v>
      </c>
      <c r="G31" s="9">
        <v>417</v>
      </c>
      <c r="H31" s="8">
        <v>140973</v>
      </c>
      <c r="I31" s="65">
        <v>844</v>
      </c>
      <c r="J31" s="66">
        <v>844</v>
      </c>
      <c r="K31" s="64">
        <v>844</v>
      </c>
      <c r="L31" s="8">
        <v>17410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12</v>
      </c>
      <c r="D32" s="30"/>
      <c r="E32" s="7">
        <v>441</v>
      </c>
      <c r="F32" s="8">
        <v>504</v>
      </c>
      <c r="G32" s="9">
        <v>459</v>
      </c>
      <c r="H32" s="8">
        <v>140721</v>
      </c>
      <c r="I32" s="65">
        <v>840</v>
      </c>
      <c r="J32" s="66">
        <v>1112</v>
      </c>
      <c r="K32" s="64">
        <v>913</v>
      </c>
      <c r="L32" s="8">
        <v>9284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 t="s">
        <v>101</v>
      </c>
      <c r="C33" s="14">
        <v>1</v>
      </c>
      <c r="D33" s="30" t="s">
        <v>54</v>
      </c>
      <c r="E33" s="7">
        <v>420</v>
      </c>
      <c r="F33" s="8">
        <v>487</v>
      </c>
      <c r="G33" s="9">
        <v>457</v>
      </c>
      <c r="H33" s="8">
        <v>84125</v>
      </c>
      <c r="I33" s="65">
        <v>840</v>
      </c>
      <c r="J33" s="66">
        <v>840</v>
      </c>
      <c r="K33" s="64">
        <v>840</v>
      </c>
      <c r="L33" s="8">
        <v>7928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2</v>
      </c>
      <c r="D34" s="30"/>
      <c r="E34" s="7">
        <v>431</v>
      </c>
      <c r="F34" s="8">
        <v>546</v>
      </c>
      <c r="G34" s="9">
        <v>484</v>
      </c>
      <c r="H34" s="8">
        <v>98510</v>
      </c>
      <c r="I34" s="65">
        <v>756</v>
      </c>
      <c r="J34" s="66">
        <v>975</v>
      </c>
      <c r="K34" s="64">
        <v>855</v>
      </c>
      <c r="L34" s="8">
        <v>8034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3</v>
      </c>
      <c r="D35" s="30"/>
      <c r="E35" s="7">
        <v>487</v>
      </c>
      <c r="F35" s="8">
        <v>560</v>
      </c>
      <c r="G35" s="9">
        <v>515</v>
      </c>
      <c r="H35" s="8">
        <v>266660</v>
      </c>
      <c r="I35" s="65">
        <v>999</v>
      </c>
      <c r="J35" s="66">
        <v>999</v>
      </c>
      <c r="K35" s="64">
        <v>999</v>
      </c>
      <c r="L35" s="8">
        <v>13519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4</v>
      </c>
      <c r="D36" s="30"/>
      <c r="E36" s="7">
        <v>473</v>
      </c>
      <c r="F36" s="8">
        <v>540</v>
      </c>
      <c r="G36" s="9">
        <v>492</v>
      </c>
      <c r="H36" s="8">
        <v>157060</v>
      </c>
      <c r="I36" s="65">
        <v>788</v>
      </c>
      <c r="J36" s="66">
        <v>788</v>
      </c>
      <c r="K36" s="64">
        <v>788</v>
      </c>
      <c r="L36" s="8">
        <v>5339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5</v>
      </c>
      <c r="D37" s="30"/>
      <c r="E37" s="7">
        <v>483</v>
      </c>
      <c r="F37" s="8">
        <v>630</v>
      </c>
      <c r="G37" s="9">
        <v>560</v>
      </c>
      <c r="H37" s="8">
        <v>112165</v>
      </c>
      <c r="I37" s="65">
        <v>977</v>
      </c>
      <c r="J37" s="66">
        <v>977</v>
      </c>
      <c r="K37" s="64">
        <v>977</v>
      </c>
      <c r="L37" s="8">
        <v>19157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6</v>
      </c>
      <c r="D38" s="30"/>
      <c r="E38" s="7">
        <v>525</v>
      </c>
      <c r="F38" s="8">
        <v>713</v>
      </c>
      <c r="G38" s="9">
        <v>606</v>
      </c>
      <c r="H38" s="8">
        <v>97129</v>
      </c>
      <c r="I38" s="65">
        <v>1082</v>
      </c>
      <c r="J38" s="66">
        <v>1082</v>
      </c>
      <c r="K38" s="64">
        <v>1082</v>
      </c>
      <c r="L38" s="8">
        <v>16684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7</v>
      </c>
      <c r="D39" s="30"/>
      <c r="E39" s="7">
        <v>504</v>
      </c>
      <c r="F39" s="8">
        <v>683</v>
      </c>
      <c r="G39" s="9">
        <v>600</v>
      </c>
      <c r="H39" s="8">
        <v>98114</v>
      </c>
      <c r="I39" s="65">
        <v>844</v>
      </c>
      <c r="J39" s="66">
        <v>977</v>
      </c>
      <c r="K39" s="64">
        <v>945</v>
      </c>
      <c r="L39" s="8">
        <v>6707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8</v>
      </c>
      <c r="D40" s="30"/>
      <c r="E40" s="7">
        <v>504</v>
      </c>
      <c r="F40" s="8">
        <v>602</v>
      </c>
      <c r="G40" s="9">
        <v>574</v>
      </c>
      <c r="H40" s="8">
        <v>145925</v>
      </c>
      <c r="I40" s="65">
        <v>819</v>
      </c>
      <c r="J40" s="66">
        <v>880</v>
      </c>
      <c r="K40" s="64">
        <v>840</v>
      </c>
      <c r="L40" s="8">
        <v>16500</v>
      </c>
      <c r="M40" s="7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9</v>
      </c>
      <c r="D41" s="30"/>
      <c r="E41" s="7">
        <v>473</v>
      </c>
      <c r="F41" s="8">
        <v>630</v>
      </c>
      <c r="G41" s="9">
        <v>568</v>
      </c>
      <c r="H41" s="8">
        <v>89732</v>
      </c>
      <c r="I41" s="65">
        <v>924</v>
      </c>
      <c r="J41" s="66">
        <v>924</v>
      </c>
      <c r="K41" s="64">
        <v>924</v>
      </c>
      <c r="L41" s="8">
        <v>18355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10</v>
      </c>
      <c r="D42" s="30"/>
      <c r="E42" s="8">
        <v>462</v>
      </c>
      <c r="F42" s="8">
        <v>546</v>
      </c>
      <c r="G42" s="8">
        <v>490.4951171875</v>
      </c>
      <c r="H42" s="8">
        <v>81331.3</v>
      </c>
      <c r="I42" s="66">
        <v>892.5</v>
      </c>
      <c r="J42" s="66">
        <v>1111.95</v>
      </c>
      <c r="K42" s="66">
        <v>911.04560475875735</v>
      </c>
      <c r="L42" s="8">
        <v>16959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11</v>
      </c>
      <c r="D43" s="18"/>
      <c r="E43" s="11">
        <v>441</v>
      </c>
      <c r="F43" s="11">
        <v>546</v>
      </c>
      <c r="G43" s="11">
        <v>477.92830688175701</v>
      </c>
      <c r="H43" s="11">
        <v>96056.2</v>
      </c>
      <c r="I43" s="68">
        <v>844.2</v>
      </c>
      <c r="J43" s="68">
        <v>924</v>
      </c>
      <c r="K43" s="68">
        <v>885.8452599899681</v>
      </c>
      <c r="L43" s="18">
        <v>14965.1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35</v>
      </c>
      <c r="C45" s="19" t="s">
        <v>50</v>
      </c>
    </row>
    <row r="46" spans="2:20" x14ac:dyDescent="0.15">
      <c r="B46" s="25" t="s">
        <v>32</v>
      </c>
      <c r="C46" s="19" t="s">
        <v>37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:Y49"/>
  <sheetViews>
    <sheetView zoomScale="75" workbookViewId="0">
      <selection activeCell="H41" sqref="H4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5" x14ac:dyDescent="0.15">
      <c r="B3" s="19" t="s">
        <v>52</v>
      </c>
    </row>
    <row r="4" spans="2:25" x14ac:dyDescent="0.15">
      <c r="X4" s="20" t="s">
        <v>10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x14ac:dyDescent="0.15">
      <c r="B6" s="63"/>
      <c r="C6" s="1" t="s">
        <v>0</v>
      </c>
      <c r="D6" s="98"/>
      <c r="E6" s="7" t="s">
        <v>127</v>
      </c>
      <c r="I6" s="7" t="s">
        <v>128</v>
      </c>
      <c r="M6" s="7" t="s">
        <v>129</v>
      </c>
      <c r="N6" s="16"/>
      <c r="O6" s="16"/>
      <c r="P6" s="16"/>
      <c r="Q6" s="15" t="s">
        <v>130</v>
      </c>
      <c r="R6" s="16"/>
      <c r="S6" s="16"/>
      <c r="T6" s="16"/>
      <c r="U6" s="15" t="s">
        <v>131</v>
      </c>
      <c r="V6" s="16"/>
      <c r="W6" s="16"/>
      <c r="X6" s="17"/>
      <c r="Y6" s="9"/>
    </row>
    <row r="7" spans="2:25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</row>
    <row r="8" spans="2:2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</row>
    <row r="10" spans="2:25" x14ac:dyDescent="0.15">
      <c r="B10" s="7" t="s">
        <v>72</v>
      </c>
      <c r="C10" s="9">
        <v>19</v>
      </c>
      <c r="D10" s="19" t="s">
        <v>105</v>
      </c>
      <c r="E10" s="7">
        <v>612</v>
      </c>
      <c r="F10" s="8">
        <v>756</v>
      </c>
      <c r="G10" s="9">
        <v>692</v>
      </c>
      <c r="H10" s="8">
        <v>1046227</v>
      </c>
      <c r="I10" s="7">
        <v>609</v>
      </c>
      <c r="J10" s="8">
        <v>704</v>
      </c>
      <c r="K10" s="9">
        <v>663</v>
      </c>
      <c r="L10" s="8">
        <v>3128766</v>
      </c>
      <c r="M10" s="7">
        <v>725</v>
      </c>
      <c r="N10" s="8">
        <v>956</v>
      </c>
      <c r="O10" s="9">
        <v>889</v>
      </c>
      <c r="P10" s="8">
        <v>274347</v>
      </c>
      <c r="Q10" s="7">
        <v>562</v>
      </c>
      <c r="R10" s="8">
        <v>630</v>
      </c>
      <c r="S10" s="9">
        <v>581</v>
      </c>
      <c r="T10" s="8">
        <v>2457708</v>
      </c>
      <c r="U10" s="7">
        <v>683</v>
      </c>
      <c r="V10" s="8">
        <v>798</v>
      </c>
      <c r="W10" s="9">
        <v>737</v>
      </c>
      <c r="X10" s="63">
        <v>158144</v>
      </c>
      <c r="Y10" s="9"/>
    </row>
    <row r="11" spans="2:25" x14ac:dyDescent="0.15">
      <c r="B11" s="7"/>
      <c r="C11" s="9">
        <v>20</v>
      </c>
      <c r="D11" s="9"/>
      <c r="E11" s="7">
        <v>615</v>
      </c>
      <c r="F11" s="8">
        <v>737</v>
      </c>
      <c r="G11" s="9">
        <v>690</v>
      </c>
      <c r="H11" s="8">
        <v>1696579</v>
      </c>
      <c r="I11" s="7">
        <v>620</v>
      </c>
      <c r="J11" s="8">
        <v>714</v>
      </c>
      <c r="K11" s="9">
        <v>668</v>
      </c>
      <c r="L11" s="8">
        <v>4818779</v>
      </c>
      <c r="M11" s="7">
        <v>683</v>
      </c>
      <c r="N11" s="8">
        <v>935</v>
      </c>
      <c r="O11" s="9">
        <v>828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</v>
      </c>
      <c r="X11" s="8">
        <v>278911</v>
      </c>
      <c r="Y11" s="9"/>
    </row>
    <row r="12" spans="2:25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  <c r="Y12" s="9"/>
    </row>
    <row r="13" spans="2:25" x14ac:dyDescent="0.15">
      <c r="B13" s="7" t="s">
        <v>175</v>
      </c>
      <c r="C13" s="9">
        <v>3</v>
      </c>
      <c r="D13" s="9"/>
      <c r="E13" s="7">
        <v>596</v>
      </c>
      <c r="F13" s="8">
        <v>681</v>
      </c>
      <c r="G13" s="9">
        <v>655</v>
      </c>
      <c r="H13" s="8">
        <v>74052</v>
      </c>
      <c r="I13" s="7">
        <v>588</v>
      </c>
      <c r="J13" s="8">
        <v>714</v>
      </c>
      <c r="K13" s="9">
        <v>641</v>
      </c>
      <c r="L13" s="8">
        <v>387085</v>
      </c>
      <c r="M13" s="7">
        <v>693</v>
      </c>
      <c r="N13" s="8">
        <v>798</v>
      </c>
      <c r="O13" s="9">
        <v>756</v>
      </c>
      <c r="P13" s="8">
        <v>24429</v>
      </c>
      <c r="Q13" s="7">
        <v>499</v>
      </c>
      <c r="R13" s="8">
        <v>578</v>
      </c>
      <c r="S13" s="9">
        <v>518</v>
      </c>
      <c r="T13" s="8">
        <v>307135</v>
      </c>
      <c r="U13" s="7">
        <v>620</v>
      </c>
      <c r="V13" s="8">
        <v>735</v>
      </c>
      <c r="W13" s="9">
        <v>696</v>
      </c>
      <c r="X13" s="8">
        <v>11111</v>
      </c>
      <c r="Y13" s="9"/>
    </row>
    <row r="14" spans="2:25" x14ac:dyDescent="0.15">
      <c r="B14" s="7"/>
      <c r="C14" s="9">
        <v>4</v>
      </c>
      <c r="D14" s="9"/>
      <c r="E14" s="7">
        <v>586</v>
      </c>
      <c r="F14" s="8">
        <v>666</v>
      </c>
      <c r="G14" s="9">
        <v>649</v>
      </c>
      <c r="H14" s="8">
        <v>62691</v>
      </c>
      <c r="I14" s="7">
        <v>599</v>
      </c>
      <c r="J14" s="8">
        <v>704</v>
      </c>
      <c r="K14" s="9">
        <v>653</v>
      </c>
      <c r="L14" s="8">
        <v>394144</v>
      </c>
      <c r="M14" s="7">
        <v>684</v>
      </c>
      <c r="N14" s="8">
        <v>835</v>
      </c>
      <c r="O14" s="9">
        <v>764</v>
      </c>
      <c r="P14" s="8">
        <v>17036</v>
      </c>
      <c r="Q14" s="7">
        <v>494</v>
      </c>
      <c r="R14" s="8">
        <v>575</v>
      </c>
      <c r="S14" s="9">
        <v>515</v>
      </c>
      <c r="T14" s="8">
        <v>277696</v>
      </c>
      <c r="U14" s="7">
        <v>630</v>
      </c>
      <c r="V14" s="8">
        <v>735</v>
      </c>
      <c r="W14" s="9">
        <v>695</v>
      </c>
      <c r="X14" s="8">
        <v>5441</v>
      </c>
      <c r="Y14" s="9"/>
    </row>
    <row r="15" spans="2:25" x14ac:dyDescent="0.15">
      <c r="B15" s="7"/>
      <c r="C15" s="9">
        <v>5</v>
      </c>
      <c r="D15" s="9"/>
      <c r="E15" s="7">
        <v>604</v>
      </c>
      <c r="F15" s="8">
        <v>697</v>
      </c>
      <c r="G15" s="9">
        <v>649</v>
      </c>
      <c r="H15" s="8">
        <v>60533</v>
      </c>
      <c r="I15" s="7">
        <v>599</v>
      </c>
      <c r="J15" s="8">
        <v>704</v>
      </c>
      <c r="K15" s="9">
        <v>664</v>
      </c>
      <c r="L15" s="8">
        <v>388784</v>
      </c>
      <c r="M15" s="7">
        <v>693</v>
      </c>
      <c r="N15" s="8">
        <v>877</v>
      </c>
      <c r="O15" s="9">
        <v>784</v>
      </c>
      <c r="P15" s="8">
        <v>17355</v>
      </c>
      <c r="Q15" s="7">
        <v>504</v>
      </c>
      <c r="R15" s="8">
        <v>609</v>
      </c>
      <c r="S15" s="9">
        <v>548</v>
      </c>
      <c r="T15" s="8">
        <v>274408</v>
      </c>
      <c r="U15" s="7">
        <v>630</v>
      </c>
      <c r="V15" s="8">
        <v>840</v>
      </c>
      <c r="W15" s="9">
        <v>715</v>
      </c>
      <c r="X15" s="8">
        <v>22743</v>
      </c>
      <c r="Y15" s="9"/>
    </row>
    <row r="16" spans="2:25" x14ac:dyDescent="0.15">
      <c r="B16" s="7"/>
      <c r="C16" s="9">
        <v>6</v>
      </c>
      <c r="D16" s="30"/>
      <c r="E16" s="7">
        <v>600</v>
      </c>
      <c r="F16" s="8">
        <v>687</v>
      </c>
      <c r="G16" s="9">
        <v>651</v>
      </c>
      <c r="H16" s="8">
        <v>52355</v>
      </c>
      <c r="I16" s="7">
        <v>572</v>
      </c>
      <c r="J16" s="8">
        <v>693</v>
      </c>
      <c r="K16" s="9">
        <v>656</v>
      </c>
      <c r="L16" s="8">
        <v>402531</v>
      </c>
      <c r="M16" s="7">
        <v>714</v>
      </c>
      <c r="N16" s="8">
        <v>788</v>
      </c>
      <c r="O16" s="9">
        <v>759</v>
      </c>
      <c r="P16" s="8">
        <v>28055</v>
      </c>
      <c r="Q16" s="7">
        <v>515</v>
      </c>
      <c r="R16" s="8">
        <v>570</v>
      </c>
      <c r="S16" s="9">
        <v>536</v>
      </c>
      <c r="T16" s="8">
        <v>276291</v>
      </c>
      <c r="U16" s="7">
        <v>651</v>
      </c>
      <c r="V16" s="8">
        <v>735</v>
      </c>
      <c r="W16" s="9">
        <v>674</v>
      </c>
      <c r="X16" s="8">
        <v>20838</v>
      </c>
      <c r="Y16" s="9"/>
    </row>
    <row r="17" spans="2:25" x14ac:dyDescent="0.15">
      <c r="B17" s="7"/>
      <c r="C17" s="9">
        <v>7</v>
      </c>
      <c r="D17" s="30"/>
      <c r="E17" s="7">
        <v>630</v>
      </c>
      <c r="F17" s="8">
        <v>683</v>
      </c>
      <c r="G17" s="9">
        <v>657</v>
      </c>
      <c r="H17" s="8">
        <v>96554</v>
      </c>
      <c r="I17" s="7">
        <v>609</v>
      </c>
      <c r="J17" s="8">
        <v>683</v>
      </c>
      <c r="K17" s="9">
        <v>658</v>
      </c>
      <c r="L17" s="8">
        <v>339833</v>
      </c>
      <c r="M17" s="7">
        <v>714</v>
      </c>
      <c r="N17" s="8">
        <v>840</v>
      </c>
      <c r="O17" s="9">
        <v>765</v>
      </c>
      <c r="P17" s="8">
        <v>22554</v>
      </c>
      <c r="Q17" s="7">
        <v>502</v>
      </c>
      <c r="R17" s="8">
        <v>557</v>
      </c>
      <c r="S17" s="9">
        <v>521</v>
      </c>
      <c r="T17" s="8">
        <v>227921</v>
      </c>
      <c r="U17" s="7">
        <v>672</v>
      </c>
      <c r="V17" s="8">
        <v>735</v>
      </c>
      <c r="W17" s="9">
        <v>700</v>
      </c>
      <c r="X17" s="8">
        <v>8345</v>
      </c>
      <c r="Y17" s="9"/>
    </row>
    <row r="18" spans="2:25" x14ac:dyDescent="0.15">
      <c r="B18" s="7"/>
      <c r="C18" s="9">
        <v>8</v>
      </c>
      <c r="D18" s="9"/>
      <c r="E18" s="7">
        <v>600</v>
      </c>
      <c r="F18" s="8">
        <v>676</v>
      </c>
      <c r="G18" s="9">
        <v>634</v>
      </c>
      <c r="H18" s="8">
        <v>168875</v>
      </c>
      <c r="I18" s="7">
        <v>599</v>
      </c>
      <c r="J18" s="8">
        <v>693</v>
      </c>
      <c r="K18" s="9">
        <v>656</v>
      </c>
      <c r="L18" s="8">
        <v>419877</v>
      </c>
      <c r="M18" s="7">
        <v>693</v>
      </c>
      <c r="N18" s="8">
        <v>840</v>
      </c>
      <c r="O18" s="9">
        <v>771</v>
      </c>
      <c r="P18" s="8">
        <v>49566</v>
      </c>
      <c r="Q18" s="7">
        <v>483</v>
      </c>
      <c r="R18" s="8">
        <v>583</v>
      </c>
      <c r="S18" s="9">
        <v>532</v>
      </c>
      <c r="T18" s="8">
        <v>236565</v>
      </c>
      <c r="U18" s="7">
        <v>630</v>
      </c>
      <c r="V18" s="8">
        <v>735</v>
      </c>
      <c r="W18" s="9">
        <v>681</v>
      </c>
      <c r="X18" s="8">
        <v>6595</v>
      </c>
      <c r="Y18" s="9"/>
    </row>
    <row r="19" spans="2:25" x14ac:dyDescent="0.15">
      <c r="B19" s="7"/>
      <c r="C19" s="9">
        <v>9</v>
      </c>
      <c r="D19" s="9"/>
      <c r="E19" s="7">
        <v>599.54999999999995</v>
      </c>
      <c r="F19" s="7">
        <v>691.53</v>
      </c>
      <c r="G19" s="7">
        <v>655.15654443580286</v>
      </c>
      <c r="H19" s="7">
        <v>100844.1</v>
      </c>
      <c r="I19" s="7">
        <v>602.70000000000005</v>
      </c>
      <c r="J19" s="7">
        <v>714</v>
      </c>
      <c r="K19" s="7">
        <v>655.20438586626858</v>
      </c>
      <c r="L19" s="7">
        <v>405835.7</v>
      </c>
      <c r="M19" s="7">
        <v>682.5</v>
      </c>
      <c r="N19" s="7">
        <v>861</v>
      </c>
      <c r="O19" s="7">
        <v>752.36534109766728</v>
      </c>
      <c r="P19" s="7">
        <v>46309.5</v>
      </c>
      <c r="Q19" s="7">
        <v>488.25</v>
      </c>
      <c r="R19" s="7">
        <v>612.15</v>
      </c>
      <c r="S19" s="7">
        <v>576.50329677889852</v>
      </c>
      <c r="T19" s="7">
        <v>280859.8</v>
      </c>
      <c r="U19" s="7">
        <v>630</v>
      </c>
      <c r="V19" s="7">
        <v>735</v>
      </c>
      <c r="W19" s="7">
        <v>690.73817863397562</v>
      </c>
      <c r="X19" s="8">
        <v>6113.3</v>
      </c>
      <c r="Y19" s="9"/>
    </row>
    <row r="20" spans="2:25" x14ac:dyDescent="0.15">
      <c r="B20" s="7"/>
      <c r="C20" s="9">
        <v>10</v>
      </c>
      <c r="D20" s="30"/>
      <c r="E20" s="8">
        <v>610.15500000000009</v>
      </c>
      <c r="F20" s="8">
        <v>703.5</v>
      </c>
      <c r="G20" s="8">
        <v>653.40883544206133</v>
      </c>
      <c r="H20" s="8">
        <v>80436.100000000006</v>
      </c>
      <c r="I20" s="8">
        <v>609</v>
      </c>
      <c r="J20" s="8">
        <v>714</v>
      </c>
      <c r="K20" s="8">
        <v>655.38086401073417</v>
      </c>
      <c r="L20" s="8">
        <v>363594.80000000005</v>
      </c>
      <c r="M20" s="8">
        <v>714</v>
      </c>
      <c r="N20" s="8">
        <v>882</v>
      </c>
      <c r="O20" s="8">
        <v>764.19152608802142</v>
      </c>
      <c r="P20" s="8">
        <v>49507.399999999994</v>
      </c>
      <c r="Q20" s="8">
        <v>498.75</v>
      </c>
      <c r="R20" s="8">
        <v>593.25</v>
      </c>
      <c r="S20" s="8">
        <v>554.77367832889183</v>
      </c>
      <c r="T20" s="8">
        <v>252218.30000000002</v>
      </c>
      <c r="U20" s="8">
        <v>624.75</v>
      </c>
      <c r="V20" s="8">
        <v>766.5</v>
      </c>
      <c r="W20" s="8">
        <v>697.34084898778053</v>
      </c>
      <c r="X20" s="8">
        <v>8615.7999999999993</v>
      </c>
      <c r="Y20" s="9"/>
    </row>
    <row r="21" spans="2:25" x14ac:dyDescent="0.15">
      <c r="B21" s="10"/>
      <c r="C21" s="12">
        <v>11</v>
      </c>
      <c r="D21" s="18"/>
      <c r="E21" s="11">
        <v>599.55000000000007</v>
      </c>
      <c r="F21" s="11">
        <v>696.36000000000013</v>
      </c>
      <c r="G21" s="11">
        <v>655.16246607669621</v>
      </c>
      <c r="H21" s="11">
        <v>90562</v>
      </c>
      <c r="I21" s="11">
        <v>602.70000000000005</v>
      </c>
      <c r="J21" s="11">
        <v>742.98</v>
      </c>
      <c r="K21" s="11">
        <v>654.95569092494065</v>
      </c>
      <c r="L21" s="11">
        <v>393146.30000000005</v>
      </c>
      <c r="M21" s="11">
        <v>682.5</v>
      </c>
      <c r="N21" s="11">
        <v>924</v>
      </c>
      <c r="O21" s="11">
        <v>757.76421690743666</v>
      </c>
      <c r="P21" s="11">
        <v>26311</v>
      </c>
      <c r="Q21" s="11">
        <v>504</v>
      </c>
      <c r="R21" s="11">
        <v>614.25</v>
      </c>
      <c r="S21" s="11">
        <v>552.37892211148028</v>
      </c>
      <c r="T21" s="11">
        <v>367301.1</v>
      </c>
      <c r="U21" s="11">
        <v>624.75</v>
      </c>
      <c r="V21" s="11">
        <v>735</v>
      </c>
      <c r="W21" s="11">
        <v>675.67250164165682</v>
      </c>
      <c r="X21" s="18">
        <v>27193.8</v>
      </c>
      <c r="Y21" s="9"/>
    </row>
    <row r="22" spans="2:25" x14ac:dyDescent="0.15">
      <c r="B22" s="7" t="s">
        <v>137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103">
        <v>40483</v>
      </c>
      <c r="C23" s="104"/>
      <c r="D23" s="105">
        <v>40497</v>
      </c>
      <c r="E23" s="7">
        <v>599.55000000000007</v>
      </c>
      <c r="F23" s="8">
        <v>692.47500000000002</v>
      </c>
      <c r="G23" s="9">
        <v>655.41383573780467</v>
      </c>
      <c r="H23" s="8">
        <v>53020.6</v>
      </c>
      <c r="I23" s="7">
        <v>602.70000000000005</v>
      </c>
      <c r="J23" s="8">
        <v>720.30000000000007</v>
      </c>
      <c r="K23" s="9">
        <v>654.2178570298106</v>
      </c>
      <c r="L23" s="8">
        <v>233108.7</v>
      </c>
      <c r="M23" s="7">
        <v>682.5</v>
      </c>
      <c r="N23" s="8">
        <v>924</v>
      </c>
      <c r="O23" s="9">
        <v>762.79794757776233</v>
      </c>
      <c r="P23" s="8">
        <v>15102.1</v>
      </c>
      <c r="Q23" s="7">
        <v>504</v>
      </c>
      <c r="R23" s="8">
        <v>614.25</v>
      </c>
      <c r="S23" s="9">
        <v>546.15963511972643</v>
      </c>
      <c r="T23" s="8">
        <v>201215.9</v>
      </c>
      <c r="U23" s="7">
        <v>630</v>
      </c>
      <c r="V23" s="8">
        <v>735</v>
      </c>
      <c r="W23" s="9">
        <v>674.00158613803819</v>
      </c>
      <c r="X23" s="8">
        <v>10415</v>
      </c>
      <c r="Y23" s="9"/>
    </row>
    <row r="24" spans="2:25" x14ac:dyDescent="0.15">
      <c r="B24" s="103">
        <v>40498</v>
      </c>
      <c r="C24" s="104"/>
      <c r="D24" s="105">
        <v>40512</v>
      </c>
      <c r="E24" s="7">
        <v>599.55000000000007</v>
      </c>
      <c r="F24" s="8">
        <v>696.36000000000013</v>
      </c>
      <c r="G24" s="9">
        <v>654.79336724787402</v>
      </c>
      <c r="H24" s="8">
        <v>37541.4</v>
      </c>
      <c r="I24" s="7">
        <v>609</v>
      </c>
      <c r="J24" s="8">
        <v>742.98</v>
      </c>
      <c r="K24" s="9">
        <v>656.01766387912562</v>
      </c>
      <c r="L24" s="8">
        <v>160037.6</v>
      </c>
      <c r="M24" s="7">
        <v>682.5</v>
      </c>
      <c r="N24" s="8">
        <v>892.5</v>
      </c>
      <c r="O24" s="9">
        <v>750.7507355344884</v>
      </c>
      <c r="P24" s="8">
        <v>11208.9</v>
      </c>
      <c r="Q24" s="7">
        <v>504</v>
      </c>
      <c r="R24" s="8">
        <v>614.25</v>
      </c>
      <c r="S24" s="9">
        <v>557.252739500541</v>
      </c>
      <c r="T24" s="8">
        <v>166085.20000000001</v>
      </c>
      <c r="U24" s="65">
        <v>624.75</v>
      </c>
      <c r="V24" s="66">
        <v>735</v>
      </c>
      <c r="W24" s="64">
        <v>676.46143013146059</v>
      </c>
      <c r="X24" s="8">
        <v>16778.8</v>
      </c>
      <c r="Y24" s="9"/>
    </row>
    <row r="25" spans="2:25" x14ac:dyDescent="0.15">
      <c r="B25" s="118"/>
      <c r="C25" s="119"/>
      <c r="D25" s="119"/>
      <c r="E25" s="67"/>
      <c r="F25" s="68"/>
      <c r="G25" s="70"/>
      <c r="H25" s="11"/>
      <c r="I25" s="67"/>
      <c r="J25" s="68"/>
      <c r="K25" s="70"/>
      <c r="L25" s="11"/>
      <c r="M25" s="67"/>
      <c r="N25" s="68"/>
      <c r="O25" s="70"/>
      <c r="P25" s="11"/>
      <c r="Q25" s="67"/>
      <c r="R25" s="68"/>
      <c r="S25" s="70"/>
      <c r="T25" s="11"/>
      <c r="U25" s="67"/>
      <c r="V25" s="68"/>
      <c r="W25" s="70"/>
      <c r="X25" s="68"/>
      <c r="Y25" s="9"/>
    </row>
    <row r="26" spans="2:25" x14ac:dyDescent="0.15">
      <c r="B26" s="7"/>
      <c r="C26" s="1" t="s">
        <v>0</v>
      </c>
      <c r="D26" s="98"/>
      <c r="E26" s="7" t="s">
        <v>132</v>
      </c>
      <c r="I26" s="7" t="s">
        <v>133</v>
      </c>
      <c r="M26" s="7" t="s">
        <v>134</v>
      </c>
      <c r="N26" s="9"/>
      <c r="O26" s="9"/>
      <c r="P26" s="9"/>
      <c r="Q26" s="7" t="s">
        <v>135</v>
      </c>
      <c r="R26" s="9"/>
      <c r="S26" s="9"/>
      <c r="T26" s="9"/>
      <c r="U26" s="7" t="s">
        <v>136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72</v>
      </c>
      <c r="C30" s="9">
        <v>19</v>
      </c>
      <c r="D30" s="19" t="s">
        <v>105</v>
      </c>
      <c r="E30" s="7">
        <v>641</v>
      </c>
      <c r="F30" s="8">
        <v>714</v>
      </c>
      <c r="G30" s="9">
        <v>678</v>
      </c>
      <c r="H30" s="8">
        <v>2305851</v>
      </c>
      <c r="I30" s="7">
        <v>693</v>
      </c>
      <c r="J30" s="8">
        <v>785</v>
      </c>
      <c r="K30" s="9">
        <v>749</v>
      </c>
      <c r="L30" s="8">
        <v>523028</v>
      </c>
      <c r="M30" s="7">
        <v>924</v>
      </c>
      <c r="N30" s="8">
        <v>1017</v>
      </c>
      <c r="O30" s="9">
        <v>972</v>
      </c>
      <c r="P30" s="8">
        <v>261519</v>
      </c>
      <c r="Q30" s="7">
        <v>609</v>
      </c>
      <c r="R30" s="8">
        <v>672</v>
      </c>
      <c r="S30" s="9">
        <v>629</v>
      </c>
      <c r="T30" s="8">
        <v>182230</v>
      </c>
      <c r="U30" s="7">
        <v>578</v>
      </c>
      <c r="V30" s="8">
        <v>662</v>
      </c>
      <c r="W30" s="9">
        <v>607</v>
      </c>
      <c r="X30" s="63">
        <v>329740</v>
      </c>
      <c r="Y30" s="9"/>
    </row>
    <row r="31" spans="2:25" x14ac:dyDescent="0.15">
      <c r="B31" s="7"/>
      <c r="C31" s="9">
        <v>20</v>
      </c>
      <c r="D31" s="9"/>
      <c r="E31" s="7">
        <v>630</v>
      </c>
      <c r="F31" s="8">
        <v>735</v>
      </c>
      <c r="G31" s="9">
        <v>683</v>
      </c>
      <c r="H31" s="8">
        <v>1618919</v>
      </c>
      <c r="I31" s="7">
        <v>683</v>
      </c>
      <c r="J31" s="8">
        <v>788</v>
      </c>
      <c r="K31" s="9">
        <v>736</v>
      </c>
      <c r="L31" s="8">
        <v>425665</v>
      </c>
      <c r="M31" s="7">
        <v>872</v>
      </c>
      <c r="N31" s="8">
        <v>977</v>
      </c>
      <c r="O31" s="9">
        <v>939</v>
      </c>
      <c r="P31" s="8">
        <v>101910</v>
      </c>
      <c r="Q31" s="7">
        <v>599</v>
      </c>
      <c r="R31" s="8">
        <v>686</v>
      </c>
      <c r="S31" s="9">
        <v>631</v>
      </c>
      <c r="T31" s="8">
        <v>114904</v>
      </c>
      <c r="U31" s="7">
        <v>578</v>
      </c>
      <c r="V31" s="8">
        <v>651</v>
      </c>
      <c r="W31" s="9">
        <v>608</v>
      </c>
      <c r="X31" s="8">
        <v>341678</v>
      </c>
      <c r="Y31" s="9"/>
    </row>
    <row r="32" spans="2:25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  <c r="Y32" s="9"/>
    </row>
    <row r="33" spans="2:25" x14ac:dyDescent="0.15">
      <c r="B33" s="7" t="s">
        <v>175</v>
      </c>
      <c r="C33" s="9">
        <v>3</v>
      </c>
      <c r="D33" s="9"/>
      <c r="E33" s="7">
        <v>614</v>
      </c>
      <c r="F33" s="8">
        <v>694</v>
      </c>
      <c r="G33" s="9">
        <v>655</v>
      </c>
      <c r="H33" s="8">
        <v>16830</v>
      </c>
      <c r="I33" s="7">
        <v>620</v>
      </c>
      <c r="J33" s="8">
        <v>735</v>
      </c>
      <c r="K33" s="9">
        <v>686</v>
      </c>
      <c r="L33" s="8">
        <v>20246</v>
      </c>
      <c r="M33" s="7">
        <v>683</v>
      </c>
      <c r="N33" s="8">
        <v>945</v>
      </c>
      <c r="O33" s="9">
        <v>781</v>
      </c>
      <c r="P33" s="8">
        <v>4972</v>
      </c>
      <c r="Q33" s="7">
        <v>483</v>
      </c>
      <c r="R33" s="8">
        <v>572</v>
      </c>
      <c r="S33" s="9">
        <v>505</v>
      </c>
      <c r="T33" s="8">
        <v>15352</v>
      </c>
      <c r="U33" s="7">
        <v>441</v>
      </c>
      <c r="V33" s="8">
        <v>515</v>
      </c>
      <c r="W33" s="9">
        <v>471</v>
      </c>
      <c r="X33" s="8">
        <v>67078</v>
      </c>
      <c r="Y33" s="9"/>
    </row>
    <row r="34" spans="2:25" x14ac:dyDescent="0.15">
      <c r="B34" s="7"/>
      <c r="C34" s="9">
        <v>4</v>
      </c>
      <c r="D34" s="9"/>
      <c r="E34" s="7">
        <v>614</v>
      </c>
      <c r="F34" s="8">
        <v>714</v>
      </c>
      <c r="G34" s="9">
        <v>659</v>
      </c>
      <c r="H34" s="8">
        <v>13048</v>
      </c>
      <c r="I34" s="7">
        <v>630</v>
      </c>
      <c r="J34" s="8">
        <v>735</v>
      </c>
      <c r="K34" s="9">
        <v>688</v>
      </c>
      <c r="L34" s="8">
        <v>26297</v>
      </c>
      <c r="M34" s="7">
        <v>704</v>
      </c>
      <c r="N34" s="8">
        <v>856</v>
      </c>
      <c r="O34" s="9">
        <v>739</v>
      </c>
      <c r="P34" s="8">
        <v>2803</v>
      </c>
      <c r="Q34" s="7">
        <v>509</v>
      </c>
      <c r="R34" s="8">
        <v>588</v>
      </c>
      <c r="S34" s="9">
        <v>534</v>
      </c>
      <c r="T34" s="8">
        <v>14927</v>
      </c>
      <c r="U34" s="7">
        <v>452</v>
      </c>
      <c r="V34" s="8">
        <v>546</v>
      </c>
      <c r="W34" s="9">
        <v>489</v>
      </c>
      <c r="X34" s="8">
        <v>101060</v>
      </c>
      <c r="Y34" s="9"/>
    </row>
    <row r="35" spans="2:25" x14ac:dyDescent="0.15">
      <c r="B35" s="7"/>
      <c r="C35" s="9">
        <v>5</v>
      </c>
      <c r="D35" s="9"/>
      <c r="E35" s="7">
        <v>630</v>
      </c>
      <c r="F35" s="8">
        <v>735</v>
      </c>
      <c r="G35" s="9">
        <v>668</v>
      </c>
      <c r="H35" s="8">
        <v>14478</v>
      </c>
      <c r="I35" s="7">
        <v>662</v>
      </c>
      <c r="J35" s="8">
        <v>735</v>
      </c>
      <c r="K35" s="9">
        <v>707</v>
      </c>
      <c r="L35" s="8">
        <v>15606</v>
      </c>
      <c r="M35" s="7">
        <v>730</v>
      </c>
      <c r="N35" s="8">
        <v>945</v>
      </c>
      <c r="O35" s="9">
        <v>839</v>
      </c>
      <c r="P35" s="8">
        <v>3273</v>
      </c>
      <c r="Q35" s="7">
        <v>509</v>
      </c>
      <c r="R35" s="8">
        <v>589</v>
      </c>
      <c r="S35" s="9">
        <v>525</v>
      </c>
      <c r="T35" s="8">
        <v>12789</v>
      </c>
      <c r="U35" s="7">
        <v>515</v>
      </c>
      <c r="V35" s="8">
        <v>592</v>
      </c>
      <c r="W35" s="9">
        <v>542</v>
      </c>
      <c r="X35" s="8">
        <v>72837</v>
      </c>
      <c r="Y35" s="9"/>
    </row>
    <row r="36" spans="2:25" x14ac:dyDescent="0.15">
      <c r="B36" s="7"/>
      <c r="C36" s="9">
        <v>6</v>
      </c>
      <c r="D36" s="30"/>
      <c r="E36" s="7">
        <v>625</v>
      </c>
      <c r="F36" s="8">
        <v>693</v>
      </c>
      <c r="G36" s="9">
        <v>654</v>
      </c>
      <c r="H36" s="8">
        <v>13902</v>
      </c>
      <c r="I36" s="7">
        <v>609</v>
      </c>
      <c r="J36" s="8">
        <v>714</v>
      </c>
      <c r="K36" s="9">
        <v>655</v>
      </c>
      <c r="L36" s="8">
        <v>24751</v>
      </c>
      <c r="M36" s="7">
        <v>730</v>
      </c>
      <c r="N36" s="8">
        <v>847</v>
      </c>
      <c r="O36" s="9">
        <v>767</v>
      </c>
      <c r="P36" s="8">
        <v>2376</v>
      </c>
      <c r="Q36" s="7">
        <v>515</v>
      </c>
      <c r="R36" s="8">
        <v>609</v>
      </c>
      <c r="S36" s="9">
        <v>540</v>
      </c>
      <c r="T36" s="8">
        <v>10133</v>
      </c>
      <c r="U36" s="7">
        <v>515</v>
      </c>
      <c r="V36" s="8">
        <v>578</v>
      </c>
      <c r="W36" s="9">
        <v>541</v>
      </c>
      <c r="X36" s="8">
        <v>62885</v>
      </c>
      <c r="Y36" s="9"/>
    </row>
    <row r="37" spans="2:25" x14ac:dyDescent="0.15">
      <c r="B37" s="7"/>
      <c r="C37" s="9">
        <v>7</v>
      </c>
      <c r="D37" s="30"/>
      <c r="E37" s="7">
        <v>620</v>
      </c>
      <c r="F37" s="8">
        <v>686</v>
      </c>
      <c r="G37" s="9">
        <v>663</v>
      </c>
      <c r="H37" s="8">
        <v>10775</v>
      </c>
      <c r="I37" s="7">
        <v>630</v>
      </c>
      <c r="J37" s="8">
        <v>735</v>
      </c>
      <c r="K37" s="9">
        <v>687</v>
      </c>
      <c r="L37" s="8">
        <v>16641</v>
      </c>
      <c r="M37" s="7">
        <v>730</v>
      </c>
      <c r="N37" s="8">
        <v>893</v>
      </c>
      <c r="O37" s="9">
        <v>767</v>
      </c>
      <c r="P37" s="8">
        <v>3397</v>
      </c>
      <c r="Q37" s="7">
        <v>499</v>
      </c>
      <c r="R37" s="8">
        <v>578</v>
      </c>
      <c r="S37" s="9">
        <v>527</v>
      </c>
      <c r="T37" s="8">
        <v>12673</v>
      </c>
      <c r="U37" s="7">
        <v>494</v>
      </c>
      <c r="V37" s="8">
        <v>592</v>
      </c>
      <c r="W37" s="9">
        <v>528</v>
      </c>
      <c r="X37" s="8">
        <v>92665</v>
      </c>
      <c r="Y37" s="9"/>
    </row>
    <row r="38" spans="2:25" x14ac:dyDescent="0.15">
      <c r="B38" s="7"/>
      <c r="C38" s="9">
        <v>8</v>
      </c>
      <c r="D38" s="9"/>
      <c r="E38" s="7">
        <v>609</v>
      </c>
      <c r="F38" s="8">
        <v>683</v>
      </c>
      <c r="G38" s="9">
        <v>657</v>
      </c>
      <c r="H38" s="8">
        <v>14516</v>
      </c>
      <c r="I38" s="7">
        <v>630</v>
      </c>
      <c r="J38" s="8">
        <v>727</v>
      </c>
      <c r="K38" s="9">
        <v>683</v>
      </c>
      <c r="L38" s="8">
        <v>26973</v>
      </c>
      <c r="M38" s="7">
        <v>730</v>
      </c>
      <c r="N38" s="8">
        <v>893</v>
      </c>
      <c r="O38" s="9">
        <v>770</v>
      </c>
      <c r="P38" s="8">
        <v>5674</v>
      </c>
      <c r="Q38" s="7">
        <v>483</v>
      </c>
      <c r="R38" s="8">
        <v>572</v>
      </c>
      <c r="S38" s="9">
        <v>515</v>
      </c>
      <c r="T38" s="8">
        <v>15627</v>
      </c>
      <c r="U38" s="7">
        <v>467</v>
      </c>
      <c r="V38" s="8">
        <v>578</v>
      </c>
      <c r="W38" s="9">
        <v>519</v>
      </c>
      <c r="X38" s="8">
        <v>72186</v>
      </c>
      <c r="Y38" s="9"/>
    </row>
    <row r="39" spans="2:25" x14ac:dyDescent="0.15">
      <c r="B39" s="7"/>
      <c r="C39" s="9">
        <v>9</v>
      </c>
      <c r="D39" s="9"/>
      <c r="E39" s="7">
        <v>609</v>
      </c>
      <c r="F39" s="7">
        <v>714</v>
      </c>
      <c r="G39" s="7">
        <v>657.89550017900831</v>
      </c>
      <c r="H39" s="7">
        <v>17381.400000000001</v>
      </c>
      <c r="I39" s="7">
        <v>630</v>
      </c>
      <c r="J39" s="7">
        <v>735</v>
      </c>
      <c r="K39" s="7">
        <v>681.94060919675417</v>
      </c>
      <c r="L39" s="7">
        <v>46553</v>
      </c>
      <c r="M39" s="7">
        <v>729.96</v>
      </c>
      <c r="N39" s="7">
        <v>892.5</v>
      </c>
      <c r="O39" s="7">
        <v>778.36537927201994</v>
      </c>
      <c r="P39" s="7">
        <v>5249.8</v>
      </c>
      <c r="Q39" s="7">
        <v>493.5</v>
      </c>
      <c r="R39" s="7">
        <v>557.65499999999997</v>
      </c>
      <c r="S39" s="7">
        <v>518.90346437346432</v>
      </c>
      <c r="T39" s="7">
        <v>12736.8</v>
      </c>
      <c r="U39" s="7">
        <v>462</v>
      </c>
      <c r="V39" s="7">
        <v>579.6</v>
      </c>
      <c r="W39" s="7">
        <v>517.2905120934829</v>
      </c>
      <c r="X39" s="8">
        <v>81759.600000000006</v>
      </c>
      <c r="Y39" s="9"/>
    </row>
    <row r="40" spans="2:25" x14ac:dyDescent="0.15">
      <c r="B40" s="7"/>
      <c r="C40" s="9">
        <v>10</v>
      </c>
      <c r="D40" s="30"/>
      <c r="E40" s="8">
        <v>606.9</v>
      </c>
      <c r="F40" s="8">
        <v>714</v>
      </c>
      <c r="G40" s="8">
        <v>659.99908076086581</v>
      </c>
      <c r="H40" s="8">
        <v>26472.5</v>
      </c>
      <c r="I40" s="8">
        <v>609</v>
      </c>
      <c r="J40" s="8">
        <v>735</v>
      </c>
      <c r="K40" s="8">
        <v>688.8926251011352</v>
      </c>
      <c r="L40" s="8">
        <v>49806.600000000006</v>
      </c>
      <c r="M40" s="8">
        <v>729.96</v>
      </c>
      <c r="N40" s="8">
        <v>892.5</v>
      </c>
      <c r="O40" s="8">
        <v>778.20531154239018</v>
      </c>
      <c r="P40" s="8">
        <v>5192.8999999999996</v>
      </c>
      <c r="Q40" s="8">
        <v>477.75</v>
      </c>
      <c r="R40" s="8">
        <v>611.20500000000004</v>
      </c>
      <c r="S40" s="8">
        <v>516.36609629525742</v>
      </c>
      <c r="T40" s="8">
        <v>24813.9</v>
      </c>
      <c r="U40" s="8">
        <v>472.5</v>
      </c>
      <c r="V40" s="8">
        <v>592.20000000000005</v>
      </c>
      <c r="W40" s="8">
        <v>509.40384528674673</v>
      </c>
      <c r="X40" s="8">
        <v>53144.899999999994</v>
      </c>
      <c r="Y40" s="9"/>
    </row>
    <row r="41" spans="2:25" x14ac:dyDescent="0.15">
      <c r="B41" s="10"/>
      <c r="C41" s="12">
        <v>11</v>
      </c>
      <c r="D41" s="18"/>
      <c r="E41" s="11">
        <v>609</v>
      </c>
      <c r="F41" s="11">
        <v>722.71500000000003</v>
      </c>
      <c r="G41" s="11">
        <v>661.94339539504256</v>
      </c>
      <c r="H41" s="11">
        <v>17254.099999999999</v>
      </c>
      <c r="I41" s="11">
        <v>619.5</v>
      </c>
      <c r="J41" s="11">
        <v>766.5</v>
      </c>
      <c r="K41" s="11">
        <v>675.17739758653533</v>
      </c>
      <c r="L41" s="11">
        <v>56852.7</v>
      </c>
      <c r="M41" s="11">
        <v>682.5</v>
      </c>
      <c r="N41" s="11">
        <v>861</v>
      </c>
      <c r="O41" s="11">
        <v>771.86206172580307</v>
      </c>
      <c r="P41" s="11">
        <v>4975.5</v>
      </c>
      <c r="Q41" s="11">
        <v>472.5</v>
      </c>
      <c r="R41" s="11">
        <v>567</v>
      </c>
      <c r="S41" s="11">
        <v>507.27024346257895</v>
      </c>
      <c r="T41" s="11">
        <v>17193.8</v>
      </c>
      <c r="U41" s="11">
        <v>472.5</v>
      </c>
      <c r="V41" s="11">
        <v>612.15</v>
      </c>
      <c r="W41" s="11">
        <v>514.23007376865939</v>
      </c>
      <c r="X41" s="18">
        <v>80867.100000000006</v>
      </c>
      <c r="Y41" s="9"/>
    </row>
    <row r="42" spans="2:25" x14ac:dyDescent="0.15">
      <c r="B42" s="7" t="s">
        <v>137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103">
        <v>40452</v>
      </c>
      <c r="C43" s="104"/>
      <c r="D43" s="105">
        <v>40466</v>
      </c>
      <c r="E43" s="7">
        <v>610.05000000000007</v>
      </c>
      <c r="F43" s="8">
        <v>693</v>
      </c>
      <c r="G43" s="9">
        <v>655.02692355793954</v>
      </c>
      <c r="H43" s="8">
        <v>9479.7000000000007</v>
      </c>
      <c r="I43" s="7">
        <v>619.5</v>
      </c>
      <c r="J43" s="8">
        <v>735</v>
      </c>
      <c r="K43" s="9">
        <v>670.25036091191362</v>
      </c>
      <c r="L43" s="8">
        <v>34415.1</v>
      </c>
      <c r="M43" s="7">
        <v>682.5</v>
      </c>
      <c r="N43" s="8">
        <v>861</v>
      </c>
      <c r="O43" s="9">
        <v>767.61765849863855</v>
      </c>
      <c r="P43" s="8">
        <v>2610.4</v>
      </c>
      <c r="Q43" s="7">
        <v>472.5</v>
      </c>
      <c r="R43" s="8">
        <v>540.85500000000002</v>
      </c>
      <c r="S43" s="9">
        <v>503.6912941688899</v>
      </c>
      <c r="T43" s="8">
        <v>9734.9</v>
      </c>
      <c r="U43" s="7">
        <v>472.5</v>
      </c>
      <c r="V43" s="8">
        <v>579.6</v>
      </c>
      <c r="W43" s="9">
        <v>508.67576108711665</v>
      </c>
      <c r="X43" s="8">
        <v>51304.7</v>
      </c>
      <c r="Y43" s="9"/>
    </row>
    <row r="44" spans="2:25" x14ac:dyDescent="0.15">
      <c r="B44" s="103">
        <v>40469</v>
      </c>
      <c r="C44" s="104"/>
      <c r="D44" s="105">
        <v>40480</v>
      </c>
      <c r="E44" s="7">
        <v>609</v>
      </c>
      <c r="F44" s="8">
        <v>722.71500000000003</v>
      </c>
      <c r="G44" s="9">
        <v>671.35957925802609</v>
      </c>
      <c r="H44" s="8">
        <v>7774.4</v>
      </c>
      <c r="I44" s="7">
        <v>630</v>
      </c>
      <c r="J44" s="8">
        <v>766.5</v>
      </c>
      <c r="K44" s="9">
        <v>683.99702553608915</v>
      </c>
      <c r="L44" s="8">
        <v>22437.599999999999</v>
      </c>
      <c r="M44" s="7">
        <v>693</v>
      </c>
      <c r="N44" s="8">
        <v>861</v>
      </c>
      <c r="O44" s="9">
        <v>776.84032846715343</v>
      </c>
      <c r="P44" s="8">
        <v>2365.1</v>
      </c>
      <c r="Q44" s="65">
        <v>472.5</v>
      </c>
      <c r="R44" s="66">
        <v>567</v>
      </c>
      <c r="S44" s="64">
        <v>510.98920822607568</v>
      </c>
      <c r="T44" s="8">
        <v>7458.9</v>
      </c>
      <c r="U44" s="7">
        <v>483</v>
      </c>
      <c r="V44" s="8">
        <v>612.15</v>
      </c>
      <c r="W44" s="9">
        <v>545.41825769774243</v>
      </c>
      <c r="X44" s="8">
        <v>29562.400000000001</v>
      </c>
      <c r="Y44" s="9"/>
    </row>
    <row r="45" spans="2:25" x14ac:dyDescent="0.15">
      <c r="B45" s="80"/>
      <c r="C45" s="12"/>
      <c r="D45" s="12"/>
      <c r="E45" s="67"/>
      <c r="F45" s="68"/>
      <c r="G45" s="70"/>
      <c r="H45" s="11"/>
      <c r="I45" s="67"/>
      <c r="J45" s="68"/>
      <c r="K45" s="70"/>
      <c r="L45" s="11"/>
      <c r="M45" s="67"/>
      <c r="N45" s="68"/>
      <c r="O45" s="70"/>
      <c r="P45" s="11"/>
      <c r="Q45" s="67"/>
      <c r="R45" s="68"/>
      <c r="S45" s="70"/>
      <c r="T45" s="11"/>
      <c r="U45" s="67"/>
      <c r="V45" s="68"/>
      <c r="W45" s="70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56</v>
      </c>
      <c r="C47" s="19" t="s">
        <v>67</v>
      </c>
    </row>
    <row r="48" spans="2:25" ht="12.75" customHeight="1" x14ac:dyDescent="0.15">
      <c r="B48" s="25" t="s">
        <v>58</v>
      </c>
      <c r="C48" s="19" t="s">
        <v>61</v>
      </c>
    </row>
    <row r="49" spans="2:3" ht="12.75" customHeight="1" x14ac:dyDescent="0.15">
      <c r="B49" s="25" t="s">
        <v>36</v>
      </c>
      <c r="C49" s="19" t="s">
        <v>60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T25"/>
  <sheetViews>
    <sheetView zoomScale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66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98"/>
      <c r="E6" s="7" t="s">
        <v>138</v>
      </c>
      <c r="I6" s="7" t="s">
        <v>139</v>
      </c>
      <c r="M6" s="7" t="s">
        <v>140</v>
      </c>
      <c r="N6" s="16"/>
      <c r="O6" s="16"/>
      <c r="P6" s="16"/>
      <c r="Q6" s="15" t="s">
        <v>141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72</v>
      </c>
      <c r="C10" s="9">
        <v>19</v>
      </c>
      <c r="D10" s="19" t="s">
        <v>105</v>
      </c>
      <c r="E10" s="7">
        <v>562</v>
      </c>
      <c r="F10" s="8">
        <v>693</v>
      </c>
      <c r="G10" s="9">
        <v>592</v>
      </c>
      <c r="H10" s="8">
        <v>69383</v>
      </c>
      <c r="I10" s="7">
        <v>583</v>
      </c>
      <c r="J10" s="8">
        <v>671</v>
      </c>
      <c r="K10" s="9">
        <v>604</v>
      </c>
      <c r="L10" s="8">
        <v>2084422</v>
      </c>
      <c r="M10" s="7">
        <v>583</v>
      </c>
      <c r="N10" s="8">
        <v>630</v>
      </c>
      <c r="O10" s="9">
        <v>604</v>
      </c>
      <c r="P10" s="8">
        <v>3379236</v>
      </c>
      <c r="Q10" s="7">
        <v>735</v>
      </c>
      <c r="R10" s="8">
        <v>866</v>
      </c>
      <c r="S10" s="9">
        <v>796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604</v>
      </c>
      <c r="H11" s="8">
        <v>71022</v>
      </c>
      <c r="I11" s="7">
        <v>588</v>
      </c>
      <c r="J11" s="8">
        <v>651</v>
      </c>
      <c r="K11" s="9">
        <v>612</v>
      </c>
      <c r="L11" s="8">
        <v>1890295</v>
      </c>
      <c r="M11" s="7">
        <v>599</v>
      </c>
      <c r="N11" s="8">
        <v>650</v>
      </c>
      <c r="O11" s="9">
        <v>617</v>
      </c>
      <c r="P11" s="8">
        <v>2913586</v>
      </c>
      <c r="Q11" s="7">
        <v>756</v>
      </c>
      <c r="R11" s="8">
        <v>824</v>
      </c>
      <c r="S11" s="9">
        <v>768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 t="s">
        <v>175</v>
      </c>
      <c r="C13" s="9">
        <v>3</v>
      </c>
      <c r="D13" s="9"/>
      <c r="E13" s="7">
        <v>536</v>
      </c>
      <c r="F13" s="8">
        <v>536</v>
      </c>
      <c r="G13" s="9">
        <v>536</v>
      </c>
      <c r="H13" s="8">
        <v>1007</v>
      </c>
      <c r="I13" s="7">
        <v>473</v>
      </c>
      <c r="J13" s="8">
        <v>546</v>
      </c>
      <c r="K13" s="9">
        <v>491</v>
      </c>
      <c r="L13" s="8">
        <v>101783</v>
      </c>
      <c r="M13" s="7">
        <v>541</v>
      </c>
      <c r="N13" s="8">
        <v>630</v>
      </c>
      <c r="O13" s="9">
        <v>586</v>
      </c>
      <c r="P13" s="8">
        <v>264765</v>
      </c>
      <c r="Q13" s="65">
        <v>756</v>
      </c>
      <c r="R13" s="66">
        <v>756</v>
      </c>
      <c r="S13" s="64">
        <v>756</v>
      </c>
      <c r="T13" s="8">
        <v>345</v>
      </c>
    </row>
    <row r="14" spans="2:20" x14ac:dyDescent="0.15">
      <c r="B14" s="7"/>
      <c r="C14" s="9">
        <v>4</v>
      </c>
      <c r="D14" s="9"/>
      <c r="E14" s="7">
        <v>536</v>
      </c>
      <c r="F14" s="8">
        <v>630</v>
      </c>
      <c r="G14" s="9">
        <v>560</v>
      </c>
      <c r="H14" s="8">
        <v>1058</v>
      </c>
      <c r="I14" s="7">
        <v>504</v>
      </c>
      <c r="J14" s="8">
        <v>578</v>
      </c>
      <c r="K14" s="9">
        <v>545</v>
      </c>
      <c r="L14" s="8">
        <v>107474</v>
      </c>
      <c r="M14" s="7">
        <v>541</v>
      </c>
      <c r="N14" s="8">
        <v>609</v>
      </c>
      <c r="O14" s="9">
        <v>582</v>
      </c>
      <c r="P14" s="8">
        <v>125132</v>
      </c>
      <c r="Q14" s="65">
        <v>756</v>
      </c>
      <c r="R14" s="66">
        <v>756</v>
      </c>
      <c r="S14" s="64">
        <v>756</v>
      </c>
      <c r="T14" s="8">
        <v>865</v>
      </c>
    </row>
    <row r="15" spans="2:20" x14ac:dyDescent="0.15">
      <c r="B15" s="7"/>
      <c r="C15" s="9">
        <v>5</v>
      </c>
      <c r="D15" s="9"/>
      <c r="E15" s="7">
        <v>536</v>
      </c>
      <c r="F15" s="8">
        <v>651</v>
      </c>
      <c r="G15" s="9">
        <v>586</v>
      </c>
      <c r="H15" s="8">
        <v>464</v>
      </c>
      <c r="I15" s="7">
        <v>525</v>
      </c>
      <c r="J15" s="8">
        <v>609</v>
      </c>
      <c r="K15" s="9">
        <v>581</v>
      </c>
      <c r="L15" s="8">
        <v>100628</v>
      </c>
      <c r="M15" s="7">
        <v>557</v>
      </c>
      <c r="N15" s="8">
        <v>641</v>
      </c>
      <c r="O15" s="9">
        <v>590</v>
      </c>
      <c r="P15" s="8">
        <v>144568</v>
      </c>
      <c r="Q15" s="65">
        <v>735</v>
      </c>
      <c r="R15" s="66">
        <v>824</v>
      </c>
      <c r="S15" s="64">
        <v>772</v>
      </c>
      <c r="T15" s="8">
        <v>2090</v>
      </c>
    </row>
    <row r="16" spans="2:20" x14ac:dyDescent="0.15">
      <c r="B16" s="7"/>
      <c r="C16" s="9">
        <v>6</v>
      </c>
      <c r="D16" s="9"/>
      <c r="E16" s="7">
        <v>536</v>
      </c>
      <c r="F16" s="8">
        <v>651</v>
      </c>
      <c r="G16" s="9">
        <v>562</v>
      </c>
      <c r="H16" s="8">
        <v>1764</v>
      </c>
      <c r="I16" s="7">
        <v>536</v>
      </c>
      <c r="J16" s="8">
        <v>604</v>
      </c>
      <c r="K16" s="9">
        <v>567</v>
      </c>
      <c r="L16" s="8">
        <v>91118</v>
      </c>
      <c r="M16" s="7">
        <v>525</v>
      </c>
      <c r="N16" s="8">
        <v>609</v>
      </c>
      <c r="O16" s="9">
        <v>571</v>
      </c>
      <c r="P16" s="8">
        <v>116498</v>
      </c>
      <c r="Q16" s="65">
        <v>735</v>
      </c>
      <c r="R16" s="66">
        <v>795</v>
      </c>
      <c r="S16" s="64">
        <v>769</v>
      </c>
      <c r="T16" s="8">
        <v>1158</v>
      </c>
    </row>
    <row r="17" spans="2:20" x14ac:dyDescent="0.15">
      <c r="B17" s="7"/>
      <c r="C17" s="9">
        <v>7</v>
      </c>
      <c r="D17" s="30"/>
      <c r="E17" s="7">
        <v>546</v>
      </c>
      <c r="F17" s="8">
        <v>567</v>
      </c>
      <c r="G17" s="9">
        <v>559</v>
      </c>
      <c r="H17" s="8">
        <v>9415</v>
      </c>
      <c r="I17" s="7">
        <v>546</v>
      </c>
      <c r="J17" s="8">
        <v>599</v>
      </c>
      <c r="K17" s="9">
        <v>562</v>
      </c>
      <c r="L17" s="8">
        <v>200367</v>
      </c>
      <c r="M17" s="7">
        <v>536</v>
      </c>
      <c r="N17" s="8">
        <v>609</v>
      </c>
      <c r="O17" s="9">
        <v>573</v>
      </c>
      <c r="P17" s="8">
        <v>75784</v>
      </c>
      <c r="Q17" s="65">
        <v>756</v>
      </c>
      <c r="R17" s="66">
        <v>756</v>
      </c>
      <c r="S17" s="64">
        <v>756</v>
      </c>
      <c r="T17" s="8">
        <v>200</v>
      </c>
    </row>
    <row r="18" spans="2:20" x14ac:dyDescent="0.15">
      <c r="B18" s="7"/>
      <c r="C18" s="9">
        <v>8</v>
      </c>
      <c r="D18" s="30"/>
      <c r="E18" s="7">
        <v>515</v>
      </c>
      <c r="F18" s="8">
        <v>651</v>
      </c>
      <c r="G18" s="9">
        <v>553</v>
      </c>
      <c r="H18" s="8">
        <v>6405</v>
      </c>
      <c r="I18" s="7">
        <v>528</v>
      </c>
      <c r="J18" s="8">
        <v>599</v>
      </c>
      <c r="K18" s="9">
        <v>564</v>
      </c>
      <c r="L18" s="8">
        <v>194664</v>
      </c>
      <c r="M18" s="7">
        <v>525</v>
      </c>
      <c r="N18" s="8">
        <v>612</v>
      </c>
      <c r="O18" s="9">
        <v>578</v>
      </c>
      <c r="P18" s="8">
        <v>90668</v>
      </c>
      <c r="Q18" s="65">
        <v>756</v>
      </c>
      <c r="R18" s="66">
        <v>756</v>
      </c>
      <c r="S18" s="64">
        <v>756</v>
      </c>
      <c r="T18" s="8">
        <v>230</v>
      </c>
    </row>
    <row r="19" spans="2:20" x14ac:dyDescent="0.15">
      <c r="B19" s="7"/>
      <c r="C19" s="9">
        <v>9</v>
      </c>
      <c r="D19" s="9"/>
      <c r="E19" s="7">
        <v>525</v>
      </c>
      <c r="F19" s="8">
        <v>651</v>
      </c>
      <c r="G19" s="9">
        <v>573</v>
      </c>
      <c r="H19" s="8">
        <v>6324</v>
      </c>
      <c r="I19" s="7">
        <v>525</v>
      </c>
      <c r="J19" s="8">
        <v>599</v>
      </c>
      <c r="K19" s="9">
        <v>562</v>
      </c>
      <c r="L19" s="8">
        <v>90934</v>
      </c>
      <c r="M19" s="7">
        <v>525</v>
      </c>
      <c r="N19" s="8">
        <v>630</v>
      </c>
      <c r="O19" s="9">
        <v>580</v>
      </c>
      <c r="P19" s="8">
        <v>124372</v>
      </c>
      <c r="Q19" s="65">
        <v>777</v>
      </c>
      <c r="R19" s="66">
        <v>777</v>
      </c>
      <c r="S19" s="64">
        <v>777</v>
      </c>
      <c r="T19" s="8">
        <v>140</v>
      </c>
    </row>
    <row r="20" spans="2:20" x14ac:dyDescent="0.15">
      <c r="B20" s="7"/>
      <c r="C20" s="9">
        <v>10</v>
      </c>
      <c r="D20" s="30"/>
      <c r="E20" s="8">
        <v>525</v>
      </c>
      <c r="F20" s="8">
        <v>672</v>
      </c>
      <c r="G20" s="8">
        <v>580.65025779523694</v>
      </c>
      <c r="H20" s="8">
        <v>1198.5999999999999</v>
      </c>
      <c r="I20" s="8">
        <v>514.5</v>
      </c>
      <c r="J20" s="8">
        <v>620.02499999999998</v>
      </c>
      <c r="K20" s="8">
        <v>549.00867441721107</v>
      </c>
      <c r="L20" s="8">
        <v>107247.5</v>
      </c>
      <c r="M20" s="8">
        <v>504</v>
      </c>
      <c r="N20" s="8">
        <v>651</v>
      </c>
      <c r="O20" s="8">
        <v>572.38937570213443</v>
      </c>
      <c r="P20" s="8">
        <v>85705.7</v>
      </c>
      <c r="Q20" s="66">
        <v>682.5</v>
      </c>
      <c r="R20" s="66">
        <v>861</v>
      </c>
      <c r="S20" s="66">
        <v>771.29347826086962</v>
      </c>
      <c r="T20" s="8">
        <v>445</v>
      </c>
    </row>
    <row r="21" spans="2:20" x14ac:dyDescent="0.15">
      <c r="B21" s="10"/>
      <c r="C21" s="12">
        <v>11</v>
      </c>
      <c r="D21" s="18"/>
      <c r="E21" s="11">
        <v>493.5</v>
      </c>
      <c r="F21" s="11">
        <v>651</v>
      </c>
      <c r="G21" s="11">
        <v>571.44311377245504</v>
      </c>
      <c r="H21" s="11">
        <v>2608.6999999999998</v>
      </c>
      <c r="I21" s="11">
        <v>504</v>
      </c>
      <c r="J21" s="11">
        <v>608.79</v>
      </c>
      <c r="K21" s="11">
        <v>555.70628099173575</v>
      </c>
      <c r="L21" s="11">
        <v>55210.2</v>
      </c>
      <c r="M21" s="11">
        <v>514.5</v>
      </c>
      <c r="N21" s="11">
        <v>651</v>
      </c>
      <c r="O21" s="11">
        <v>569.65997043311324</v>
      </c>
      <c r="P21" s="11">
        <v>81027.100000000006</v>
      </c>
      <c r="Q21" s="68">
        <v>735</v>
      </c>
      <c r="R21" s="68">
        <v>777</v>
      </c>
      <c r="S21" s="68">
        <v>754.76470588235304</v>
      </c>
      <c r="T21" s="18">
        <v>315</v>
      </c>
    </row>
    <row r="22" spans="2:20" x14ac:dyDescent="0.15">
      <c r="B22" s="7" t="s">
        <v>143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5"/>
      <c r="R22" s="66"/>
      <c r="S22" s="64"/>
      <c r="T22" s="8"/>
    </row>
    <row r="23" spans="2:20" x14ac:dyDescent="0.15">
      <c r="B23" s="103">
        <v>40483</v>
      </c>
      <c r="C23" s="104"/>
      <c r="D23" s="105">
        <v>40497</v>
      </c>
      <c r="E23" s="7">
        <v>493.5</v>
      </c>
      <c r="F23" s="8">
        <v>651</v>
      </c>
      <c r="G23" s="9">
        <v>571.14109902690325</v>
      </c>
      <c r="H23" s="8">
        <v>1025.7</v>
      </c>
      <c r="I23" s="7">
        <v>514.5</v>
      </c>
      <c r="J23" s="8">
        <v>598.5</v>
      </c>
      <c r="K23" s="9">
        <v>550.90303426162359</v>
      </c>
      <c r="L23" s="8">
        <v>41905.199999999997</v>
      </c>
      <c r="M23" s="7">
        <v>514.5</v>
      </c>
      <c r="N23" s="8">
        <v>651</v>
      </c>
      <c r="O23" s="9">
        <v>568.47753649281208</v>
      </c>
      <c r="P23" s="8">
        <v>45433.2</v>
      </c>
      <c r="Q23" s="65">
        <v>756</v>
      </c>
      <c r="R23" s="66">
        <v>756</v>
      </c>
      <c r="S23" s="64">
        <v>756</v>
      </c>
      <c r="T23" s="8">
        <v>215</v>
      </c>
    </row>
    <row r="24" spans="2:20" x14ac:dyDescent="0.15">
      <c r="B24" s="103">
        <v>40498</v>
      </c>
      <c r="C24" s="104"/>
      <c r="D24" s="105">
        <v>40512</v>
      </c>
      <c r="E24" s="65">
        <v>532.35</v>
      </c>
      <c r="F24" s="66">
        <v>651</v>
      </c>
      <c r="G24" s="64">
        <v>571.90848952590954</v>
      </c>
      <c r="H24" s="8">
        <v>1583</v>
      </c>
      <c r="I24" s="7">
        <v>504</v>
      </c>
      <c r="J24" s="8">
        <v>608.79</v>
      </c>
      <c r="K24" s="9">
        <v>559.86330232797184</v>
      </c>
      <c r="L24" s="8">
        <v>13305</v>
      </c>
      <c r="M24" s="7">
        <v>525</v>
      </c>
      <c r="N24" s="8">
        <v>651</v>
      </c>
      <c r="O24" s="9">
        <v>571.5305263977873</v>
      </c>
      <c r="P24" s="8">
        <v>35593.9</v>
      </c>
      <c r="Q24" s="65">
        <v>735</v>
      </c>
      <c r="R24" s="65">
        <v>777</v>
      </c>
      <c r="S24" s="65">
        <v>754.25000000000011</v>
      </c>
      <c r="T24" s="8">
        <v>100</v>
      </c>
    </row>
    <row r="25" spans="2:20" x14ac:dyDescent="0.15">
      <c r="B25" s="80"/>
      <c r="C25" s="12"/>
      <c r="D25" s="12"/>
      <c r="E25" s="10"/>
      <c r="F25" s="11"/>
      <c r="G25" s="12"/>
      <c r="H25" s="68"/>
      <c r="I25" s="10"/>
      <c r="J25" s="11"/>
      <c r="K25" s="12"/>
      <c r="L25" s="11"/>
      <c r="M25" s="10"/>
      <c r="N25" s="11"/>
      <c r="O25" s="12"/>
      <c r="P25" s="11"/>
      <c r="Q25" s="67"/>
      <c r="R25" s="68"/>
      <c r="S25" s="70"/>
      <c r="T25" s="11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C51"/>
  <sheetViews>
    <sheetView topLeftCell="A4" zoomScale="75" workbookViewId="0">
      <selection activeCell="H46" sqref="H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285" t="s">
        <v>259</v>
      </c>
      <c r="C1" s="286"/>
      <c r="D1" s="286"/>
      <c r="E1" s="9"/>
      <c r="F1" s="9"/>
      <c r="G1" s="9"/>
      <c r="H1" s="9"/>
    </row>
    <row r="2" spans="1:24" ht="12.75" customHeight="1" x14ac:dyDescent="0.15">
      <c r="B2" s="287" t="s">
        <v>33</v>
      </c>
      <c r="C2" s="288"/>
      <c r="D2" s="288"/>
    </row>
    <row r="3" spans="1:24" ht="12.75" customHeight="1" x14ac:dyDescent="0.15">
      <c r="B3" s="289" t="s">
        <v>260</v>
      </c>
      <c r="C3" s="290"/>
      <c r="D3" s="29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291" t="s">
        <v>10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70"/>
    </row>
    <row r="5" spans="1:24" ht="12" customHeight="1" x14ac:dyDescent="0.15">
      <c r="A5" s="30"/>
      <c r="B5" s="63"/>
      <c r="C5" s="292" t="s">
        <v>261</v>
      </c>
      <c r="D5" s="293"/>
      <c r="E5" s="294" t="s">
        <v>262</v>
      </c>
      <c r="F5" s="295"/>
      <c r="G5" s="295"/>
      <c r="H5" s="296"/>
      <c r="I5" s="294" t="s">
        <v>145</v>
      </c>
      <c r="J5" s="295"/>
      <c r="K5" s="295"/>
      <c r="L5" s="296"/>
      <c r="M5" s="294" t="s">
        <v>146</v>
      </c>
      <c r="N5" s="295"/>
      <c r="O5" s="295"/>
      <c r="P5" s="296"/>
      <c r="Q5" s="294" t="s">
        <v>263</v>
      </c>
      <c r="R5" s="295"/>
      <c r="S5" s="295"/>
      <c r="T5" s="296"/>
      <c r="U5" s="294" t="s">
        <v>149</v>
      </c>
      <c r="V5" s="295"/>
      <c r="W5" s="295"/>
      <c r="X5" s="296"/>
    </row>
    <row r="6" spans="1:24" ht="12" customHeight="1" x14ac:dyDescent="0.15">
      <c r="A6" s="30"/>
      <c r="B6" s="297" t="s">
        <v>264</v>
      </c>
      <c r="C6" s="298"/>
      <c r="D6" s="299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  <c r="Q6" s="1" t="s">
        <v>5</v>
      </c>
      <c r="R6" s="2" t="s">
        <v>6</v>
      </c>
      <c r="S6" s="3" t="s">
        <v>7</v>
      </c>
      <c r="T6" s="2" t="s">
        <v>8</v>
      </c>
      <c r="U6" s="1" t="s">
        <v>5</v>
      </c>
      <c r="V6" s="2" t="s">
        <v>6</v>
      </c>
      <c r="W6" s="3" t="s">
        <v>7</v>
      </c>
      <c r="X6" s="2" t="s">
        <v>8</v>
      </c>
    </row>
    <row r="7" spans="1:24" x14ac:dyDescent="0.15">
      <c r="A7" s="30"/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1:24" ht="10.5" customHeight="1" x14ac:dyDescent="0.15">
      <c r="A8" s="30"/>
      <c r="B8" s="300" t="s">
        <v>72</v>
      </c>
      <c r="C8" s="16">
        <v>17</v>
      </c>
      <c r="D8" s="17" t="s">
        <v>105</v>
      </c>
      <c r="E8" s="301">
        <v>3360</v>
      </c>
      <c r="F8" s="302">
        <v>5198</v>
      </c>
      <c r="G8" s="303">
        <v>3936</v>
      </c>
      <c r="H8" s="302">
        <v>254078</v>
      </c>
      <c r="I8" s="301">
        <v>2625</v>
      </c>
      <c r="J8" s="302">
        <v>3675</v>
      </c>
      <c r="K8" s="303">
        <v>3027</v>
      </c>
      <c r="L8" s="302">
        <v>226580</v>
      </c>
      <c r="M8" s="301">
        <v>1890</v>
      </c>
      <c r="N8" s="302">
        <v>2730</v>
      </c>
      <c r="O8" s="303">
        <v>2260</v>
      </c>
      <c r="P8" s="302">
        <v>157449</v>
      </c>
      <c r="Q8" s="301">
        <v>6563</v>
      </c>
      <c r="R8" s="302">
        <v>8264</v>
      </c>
      <c r="S8" s="303">
        <v>7257</v>
      </c>
      <c r="T8" s="302">
        <v>62229</v>
      </c>
      <c r="U8" s="301">
        <v>5775</v>
      </c>
      <c r="V8" s="302">
        <v>7350</v>
      </c>
      <c r="W8" s="303">
        <v>6584</v>
      </c>
      <c r="X8" s="302">
        <v>150674</v>
      </c>
    </row>
    <row r="9" spans="1:24" ht="11.1" customHeight="1" x14ac:dyDescent="0.15">
      <c r="A9" s="30"/>
      <c r="B9" s="65"/>
      <c r="C9" s="9">
        <v>18</v>
      </c>
      <c r="D9" s="30"/>
      <c r="E9" s="304">
        <v>3570</v>
      </c>
      <c r="F9" s="305">
        <v>4925</v>
      </c>
      <c r="G9" s="306">
        <v>3963</v>
      </c>
      <c r="H9" s="305">
        <v>195399</v>
      </c>
      <c r="I9" s="304">
        <v>2730</v>
      </c>
      <c r="J9" s="305">
        <v>3581</v>
      </c>
      <c r="K9" s="306">
        <v>2934</v>
      </c>
      <c r="L9" s="305">
        <v>207327</v>
      </c>
      <c r="M9" s="304">
        <v>1943</v>
      </c>
      <c r="N9" s="305">
        <v>2665</v>
      </c>
      <c r="O9" s="306">
        <v>2267</v>
      </c>
      <c r="P9" s="305">
        <v>187188</v>
      </c>
      <c r="Q9" s="304">
        <v>6930</v>
      </c>
      <c r="R9" s="305">
        <v>8400</v>
      </c>
      <c r="S9" s="306">
        <v>7515</v>
      </c>
      <c r="T9" s="305">
        <v>44403</v>
      </c>
      <c r="U9" s="304">
        <v>5880</v>
      </c>
      <c r="V9" s="305">
        <v>7350</v>
      </c>
      <c r="W9" s="306">
        <v>6344</v>
      </c>
      <c r="X9" s="305">
        <v>166281</v>
      </c>
    </row>
    <row r="10" spans="1:24" ht="11.1" customHeight="1" x14ac:dyDescent="0.15">
      <c r="A10" s="30"/>
      <c r="B10" s="65"/>
      <c r="C10" s="9">
        <v>19</v>
      </c>
      <c r="D10" s="30"/>
      <c r="E10" s="304">
        <v>3045</v>
      </c>
      <c r="F10" s="305">
        <v>4830</v>
      </c>
      <c r="G10" s="306">
        <v>3662</v>
      </c>
      <c r="H10" s="305">
        <v>194251</v>
      </c>
      <c r="I10" s="304">
        <v>2415</v>
      </c>
      <c r="J10" s="305">
        <v>3413</v>
      </c>
      <c r="K10" s="306">
        <v>2772</v>
      </c>
      <c r="L10" s="305">
        <v>196545</v>
      </c>
      <c r="M10" s="304">
        <v>1890</v>
      </c>
      <c r="N10" s="305">
        <v>2597</v>
      </c>
      <c r="O10" s="306">
        <v>2214</v>
      </c>
      <c r="P10" s="305">
        <v>194867</v>
      </c>
      <c r="Q10" s="304">
        <v>7140</v>
      </c>
      <c r="R10" s="305">
        <v>8295</v>
      </c>
      <c r="S10" s="306">
        <v>7569</v>
      </c>
      <c r="T10" s="305">
        <v>50303</v>
      </c>
      <c r="U10" s="304">
        <v>5670</v>
      </c>
      <c r="V10" s="305">
        <v>7350</v>
      </c>
      <c r="W10" s="306">
        <v>6174</v>
      </c>
      <c r="X10" s="305">
        <v>149577</v>
      </c>
    </row>
    <row r="11" spans="1:24" ht="11.1" customHeight="1" x14ac:dyDescent="0.15">
      <c r="A11" s="30"/>
      <c r="B11" s="65"/>
      <c r="C11" s="9">
        <v>20</v>
      </c>
      <c r="D11" s="30"/>
      <c r="E11" s="304">
        <v>2730</v>
      </c>
      <c r="F11" s="305">
        <v>4494</v>
      </c>
      <c r="G11" s="306">
        <v>3419</v>
      </c>
      <c r="H11" s="305">
        <v>180286</v>
      </c>
      <c r="I11" s="304">
        <v>2415</v>
      </c>
      <c r="J11" s="305">
        <v>3360</v>
      </c>
      <c r="K11" s="306">
        <v>2667</v>
      </c>
      <c r="L11" s="305">
        <v>185858</v>
      </c>
      <c r="M11" s="304">
        <v>1470</v>
      </c>
      <c r="N11" s="305">
        <v>2520</v>
      </c>
      <c r="O11" s="306">
        <v>1903</v>
      </c>
      <c r="P11" s="305">
        <v>199975</v>
      </c>
      <c r="Q11" s="304">
        <v>6510</v>
      </c>
      <c r="R11" s="305">
        <v>8169</v>
      </c>
      <c r="S11" s="306">
        <v>7241</v>
      </c>
      <c r="T11" s="305">
        <v>48304</v>
      </c>
      <c r="U11" s="304">
        <v>4568</v>
      </c>
      <c r="V11" s="305">
        <v>7035</v>
      </c>
      <c r="W11" s="306">
        <v>5674</v>
      </c>
      <c r="X11" s="305">
        <v>142927</v>
      </c>
    </row>
    <row r="12" spans="1:24" ht="11.1" customHeight="1" x14ac:dyDescent="0.15">
      <c r="A12" s="30"/>
      <c r="B12" s="67"/>
      <c r="C12" s="12">
        <v>21</v>
      </c>
      <c r="D12" s="18"/>
      <c r="E12" s="307">
        <v>2415</v>
      </c>
      <c r="F12" s="308">
        <v>4200</v>
      </c>
      <c r="G12" s="309">
        <v>3195</v>
      </c>
      <c r="H12" s="308">
        <v>171670</v>
      </c>
      <c r="I12" s="307">
        <v>2100</v>
      </c>
      <c r="J12" s="308">
        <v>3360</v>
      </c>
      <c r="K12" s="309">
        <v>2560</v>
      </c>
      <c r="L12" s="308">
        <v>206553</v>
      </c>
      <c r="M12" s="307">
        <v>1470</v>
      </c>
      <c r="N12" s="308">
        <v>2363</v>
      </c>
      <c r="O12" s="309">
        <v>1757</v>
      </c>
      <c r="P12" s="308">
        <v>171644</v>
      </c>
      <c r="Q12" s="307">
        <v>5744</v>
      </c>
      <c r="R12" s="308">
        <v>7770</v>
      </c>
      <c r="S12" s="309">
        <v>6798</v>
      </c>
      <c r="T12" s="308">
        <v>46522</v>
      </c>
      <c r="U12" s="307">
        <v>4410</v>
      </c>
      <c r="V12" s="308">
        <v>6143</v>
      </c>
      <c r="W12" s="309">
        <v>5274</v>
      </c>
      <c r="X12" s="308">
        <v>152033</v>
      </c>
    </row>
    <row r="13" spans="1:24" ht="11.1" customHeight="1" x14ac:dyDescent="0.15">
      <c r="A13" s="30"/>
      <c r="B13" s="65"/>
      <c r="C13" s="9">
        <v>11</v>
      </c>
      <c r="D13" s="30"/>
      <c r="E13" s="304">
        <v>3213</v>
      </c>
      <c r="F13" s="305">
        <v>3990</v>
      </c>
      <c r="G13" s="306">
        <v>3448</v>
      </c>
      <c r="H13" s="305">
        <v>14214</v>
      </c>
      <c r="I13" s="304">
        <v>2520</v>
      </c>
      <c r="J13" s="305">
        <v>3203</v>
      </c>
      <c r="K13" s="306">
        <v>2740</v>
      </c>
      <c r="L13" s="305">
        <v>17206</v>
      </c>
      <c r="M13" s="304">
        <v>1625</v>
      </c>
      <c r="N13" s="305">
        <v>1995</v>
      </c>
      <c r="O13" s="306">
        <v>1711</v>
      </c>
      <c r="P13" s="305">
        <v>12306</v>
      </c>
      <c r="Q13" s="304">
        <v>6300</v>
      </c>
      <c r="R13" s="305">
        <v>7350</v>
      </c>
      <c r="S13" s="306">
        <v>6751</v>
      </c>
      <c r="T13" s="305">
        <v>3457</v>
      </c>
      <c r="U13" s="304">
        <v>5145</v>
      </c>
      <c r="V13" s="305">
        <v>5985</v>
      </c>
      <c r="W13" s="306">
        <v>5543</v>
      </c>
      <c r="X13" s="305">
        <v>11266</v>
      </c>
    </row>
    <row r="14" spans="1:24" ht="11.1" customHeight="1" x14ac:dyDescent="0.15">
      <c r="A14" s="30"/>
      <c r="B14" s="65"/>
      <c r="C14" s="9">
        <v>12</v>
      </c>
      <c r="D14" s="30"/>
      <c r="E14" s="304">
        <v>3570</v>
      </c>
      <c r="F14" s="305">
        <v>4200</v>
      </c>
      <c r="G14" s="306">
        <v>3878</v>
      </c>
      <c r="H14" s="305">
        <v>31152</v>
      </c>
      <c r="I14" s="304">
        <v>2625</v>
      </c>
      <c r="J14" s="305">
        <v>3360</v>
      </c>
      <c r="K14" s="306">
        <v>2768</v>
      </c>
      <c r="L14" s="305">
        <v>33956</v>
      </c>
      <c r="M14" s="304">
        <v>1470</v>
      </c>
      <c r="N14" s="305">
        <v>1890</v>
      </c>
      <c r="O14" s="306">
        <v>1596</v>
      </c>
      <c r="P14" s="305">
        <v>14575</v>
      </c>
      <c r="Q14" s="304">
        <v>6615</v>
      </c>
      <c r="R14" s="305">
        <v>7560</v>
      </c>
      <c r="S14" s="306">
        <v>6873</v>
      </c>
      <c r="T14" s="305">
        <v>9251</v>
      </c>
      <c r="U14" s="304">
        <v>5565</v>
      </c>
      <c r="V14" s="305">
        <v>6143</v>
      </c>
      <c r="W14" s="306">
        <v>5740</v>
      </c>
      <c r="X14" s="305">
        <v>25033</v>
      </c>
    </row>
    <row r="15" spans="1:24" ht="11.1" customHeight="1" x14ac:dyDescent="0.15">
      <c r="A15" s="30"/>
      <c r="B15" s="65" t="s">
        <v>101</v>
      </c>
      <c r="C15" s="9">
        <v>1</v>
      </c>
      <c r="D15" s="30" t="s">
        <v>54</v>
      </c>
      <c r="E15" s="304">
        <v>3150</v>
      </c>
      <c r="F15" s="305">
        <v>3990</v>
      </c>
      <c r="G15" s="306">
        <v>3563</v>
      </c>
      <c r="H15" s="305">
        <v>15512</v>
      </c>
      <c r="I15" s="304">
        <v>2730</v>
      </c>
      <c r="J15" s="305">
        <v>2940</v>
      </c>
      <c r="K15" s="306">
        <v>2844</v>
      </c>
      <c r="L15" s="305">
        <v>24341</v>
      </c>
      <c r="M15" s="304">
        <v>1575</v>
      </c>
      <c r="N15" s="305">
        <v>1785</v>
      </c>
      <c r="O15" s="306">
        <v>1679</v>
      </c>
      <c r="P15" s="305">
        <v>10281</v>
      </c>
      <c r="Q15" s="304">
        <v>6195</v>
      </c>
      <c r="R15" s="305">
        <v>7350</v>
      </c>
      <c r="S15" s="306">
        <v>6692</v>
      </c>
      <c r="T15" s="305">
        <v>3315</v>
      </c>
      <c r="U15" s="304">
        <v>5360</v>
      </c>
      <c r="V15" s="305">
        <v>5985</v>
      </c>
      <c r="W15" s="306">
        <v>5702</v>
      </c>
      <c r="X15" s="305">
        <v>11826</v>
      </c>
    </row>
    <row r="16" spans="1:24" ht="11.1" customHeight="1" x14ac:dyDescent="0.15">
      <c r="A16" s="30"/>
      <c r="B16" s="65"/>
      <c r="C16" s="9">
        <v>2</v>
      </c>
      <c r="D16" s="30"/>
      <c r="E16" s="304">
        <v>2888</v>
      </c>
      <c r="F16" s="305">
        <v>3360</v>
      </c>
      <c r="G16" s="310">
        <v>3155</v>
      </c>
      <c r="H16" s="305">
        <v>8581</v>
      </c>
      <c r="I16" s="304">
        <v>2520</v>
      </c>
      <c r="J16" s="305">
        <v>2940</v>
      </c>
      <c r="K16" s="306">
        <v>2620</v>
      </c>
      <c r="L16" s="305">
        <v>12174</v>
      </c>
      <c r="M16" s="304">
        <v>1680</v>
      </c>
      <c r="N16" s="305">
        <v>1890</v>
      </c>
      <c r="O16" s="310">
        <v>1734</v>
      </c>
      <c r="P16" s="305">
        <v>10387</v>
      </c>
      <c r="Q16" s="304">
        <v>6195</v>
      </c>
      <c r="R16" s="305">
        <v>6930</v>
      </c>
      <c r="S16" s="306">
        <v>6605</v>
      </c>
      <c r="T16" s="305">
        <v>2547</v>
      </c>
      <c r="U16" s="304">
        <v>5145</v>
      </c>
      <c r="V16" s="305">
        <v>5880</v>
      </c>
      <c r="W16" s="306">
        <v>5569</v>
      </c>
      <c r="X16" s="305">
        <v>6913</v>
      </c>
    </row>
    <row r="17" spans="1:25" ht="11.1" customHeight="1" x14ac:dyDescent="0.15">
      <c r="A17" s="30"/>
      <c r="B17" s="65"/>
      <c r="C17" s="9">
        <v>3</v>
      </c>
      <c r="D17" s="30"/>
      <c r="E17" s="304">
        <v>2520</v>
      </c>
      <c r="F17" s="305">
        <v>3150</v>
      </c>
      <c r="G17" s="310">
        <v>2914</v>
      </c>
      <c r="H17" s="305">
        <v>12674</v>
      </c>
      <c r="I17" s="304">
        <v>2310</v>
      </c>
      <c r="J17" s="305">
        <v>2730</v>
      </c>
      <c r="K17" s="306">
        <v>2498</v>
      </c>
      <c r="L17" s="305">
        <v>16036</v>
      </c>
      <c r="M17" s="304">
        <v>1785</v>
      </c>
      <c r="N17" s="305">
        <v>2048</v>
      </c>
      <c r="O17" s="310">
        <v>1896</v>
      </c>
      <c r="P17" s="305">
        <v>11611</v>
      </c>
      <c r="Q17" s="304">
        <v>5775</v>
      </c>
      <c r="R17" s="305">
        <v>6825</v>
      </c>
      <c r="S17" s="306">
        <v>6498</v>
      </c>
      <c r="T17" s="305">
        <v>3085</v>
      </c>
      <c r="U17" s="304">
        <v>4935</v>
      </c>
      <c r="V17" s="305">
        <v>5775</v>
      </c>
      <c r="W17" s="306">
        <v>5342</v>
      </c>
      <c r="X17" s="305">
        <v>8573</v>
      </c>
    </row>
    <row r="18" spans="1:25" ht="11.1" customHeight="1" x14ac:dyDescent="0.15">
      <c r="A18" s="30"/>
      <c r="B18" s="65"/>
      <c r="C18" s="9">
        <v>4</v>
      </c>
      <c r="D18" s="30"/>
      <c r="E18" s="304">
        <v>2625</v>
      </c>
      <c r="F18" s="305">
        <v>3360</v>
      </c>
      <c r="G18" s="310">
        <v>2948</v>
      </c>
      <c r="H18" s="305">
        <v>11435</v>
      </c>
      <c r="I18" s="304">
        <v>2415</v>
      </c>
      <c r="J18" s="305">
        <v>2867</v>
      </c>
      <c r="K18" s="306">
        <v>2546</v>
      </c>
      <c r="L18" s="305">
        <v>15527</v>
      </c>
      <c r="M18" s="304">
        <v>1785</v>
      </c>
      <c r="N18" s="305">
        <v>2048</v>
      </c>
      <c r="O18" s="310">
        <v>1829</v>
      </c>
      <c r="P18" s="305">
        <v>13399</v>
      </c>
      <c r="Q18" s="304">
        <v>6300</v>
      </c>
      <c r="R18" s="305">
        <v>7350</v>
      </c>
      <c r="S18" s="306">
        <v>6858</v>
      </c>
      <c r="T18" s="305">
        <v>2876</v>
      </c>
      <c r="U18" s="304">
        <v>4935</v>
      </c>
      <c r="V18" s="305">
        <v>5985</v>
      </c>
      <c r="W18" s="306">
        <v>5351</v>
      </c>
      <c r="X18" s="305">
        <v>9488</v>
      </c>
    </row>
    <row r="19" spans="1:25" ht="11.1" customHeight="1" x14ac:dyDescent="0.15">
      <c r="A19" s="30"/>
      <c r="B19" s="65"/>
      <c r="C19" s="9">
        <v>5</v>
      </c>
      <c r="D19" s="30"/>
      <c r="E19" s="304">
        <v>2625</v>
      </c>
      <c r="F19" s="305">
        <v>3360</v>
      </c>
      <c r="G19" s="310">
        <v>2928</v>
      </c>
      <c r="H19" s="305">
        <v>13537</v>
      </c>
      <c r="I19" s="304">
        <v>2520</v>
      </c>
      <c r="J19" s="305">
        <v>2940</v>
      </c>
      <c r="K19" s="306">
        <v>2760</v>
      </c>
      <c r="L19" s="305">
        <v>17817</v>
      </c>
      <c r="M19" s="304">
        <v>1680</v>
      </c>
      <c r="N19" s="305">
        <v>2090</v>
      </c>
      <c r="O19" s="310">
        <v>1798</v>
      </c>
      <c r="P19" s="305">
        <v>13673</v>
      </c>
      <c r="Q19" s="304">
        <v>6510</v>
      </c>
      <c r="R19" s="305">
        <v>7350</v>
      </c>
      <c r="S19" s="306">
        <v>6815</v>
      </c>
      <c r="T19" s="305">
        <v>3707</v>
      </c>
      <c r="U19" s="304">
        <v>5250</v>
      </c>
      <c r="V19" s="305">
        <v>5985</v>
      </c>
      <c r="W19" s="306">
        <v>5503</v>
      </c>
      <c r="X19" s="305">
        <v>9132</v>
      </c>
    </row>
    <row r="20" spans="1:25" ht="11.1" customHeight="1" x14ac:dyDescent="0.15">
      <c r="A20" s="30"/>
      <c r="B20" s="65"/>
      <c r="C20" s="9">
        <v>6</v>
      </c>
      <c r="D20" s="30"/>
      <c r="E20" s="304">
        <v>2520</v>
      </c>
      <c r="F20" s="305">
        <v>3150</v>
      </c>
      <c r="G20" s="310">
        <v>2851</v>
      </c>
      <c r="H20" s="305">
        <v>10642</v>
      </c>
      <c r="I20" s="304">
        <v>2226</v>
      </c>
      <c r="J20" s="305">
        <v>2678</v>
      </c>
      <c r="K20" s="306">
        <v>2411</v>
      </c>
      <c r="L20" s="305">
        <v>16073</v>
      </c>
      <c r="M20" s="304">
        <v>1785</v>
      </c>
      <c r="N20" s="305">
        <v>2069</v>
      </c>
      <c r="O20" s="310">
        <v>1963</v>
      </c>
      <c r="P20" s="305">
        <v>12675</v>
      </c>
      <c r="Q20" s="304">
        <v>6090</v>
      </c>
      <c r="R20" s="305">
        <v>7350</v>
      </c>
      <c r="S20" s="306">
        <v>6685</v>
      </c>
      <c r="T20" s="305">
        <v>3099</v>
      </c>
      <c r="U20" s="304">
        <v>5040</v>
      </c>
      <c r="V20" s="305">
        <v>5565</v>
      </c>
      <c r="W20" s="306">
        <v>5310</v>
      </c>
      <c r="X20" s="305">
        <v>10456</v>
      </c>
    </row>
    <row r="21" spans="1:25" ht="11.1" customHeight="1" x14ac:dyDescent="0.15">
      <c r="A21" s="30"/>
      <c r="B21" s="65"/>
      <c r="C21" s="9">
        <v>7</v>
      </c>
      <c r="D21" s="30"/>
      <c r="E21" s="304">
        <v>2625</v>
      </c>
      <c r="F21" s="305">
        <v>3150</v>
      </c>
      <c r="G21" s="310">
        <v>2881</v>
      </c>
      <c r="H21" s="305">
        <v>10516</v>
      </c>
      <c r="I21" s="304">
        <v>2310</v>
      </c>
      <c r="J21" s="305">
        <v>2730</v>
      </c>
      <c r="K21" s="306">
        <v>2513</v>
      </c>
      <c r="L21" s="305">
        <v>13092</v>
      </c>
      <c r="M21" s="304">
        <v>1974</v>
      </c>
      <c r="N21" s="305">
        <v>2205</v>
      </c>
      <c r="O21" s="310">
        <v>2055</v>
      </c>
      <c r="P21" s="305">
        <v>11420</v>
      </c>
      <c r="Q21" s="304">
        <v>6300</v>
      </c>
      <c r="R21" s="305">
        <v>7665</v>
      </c>
      <c r="S21" s="306">
        <v>6836</v>
      </c>
      <c r="T21" s="305">
        <v>3161</v>
      </c>
      <c r="U21" s="304">
        <v>4935</v>
      </c>
      <c r="V21" s="305">
        <v>5460</v>
      </c>
      <c r="W21" s="306">
        <v>5227</v>
      </c>
      <c r="X21" s="305">
        <v>8636</v>
      </c>
    </row>
    <row r="22" spans="1:25" ht="11.1" customHeight="1" x14ac:dyDescent="0.15">
      <c r="A22" s="30"/>
      <c r="B22" s="65"/>
      <c r="C22" s="9">
        <v>8</v>
      </c>
      <c r="D22" s="30"/>
      <c r="E22" s="304">
        <v>2520</v>
      </c>
      <c r="F22" s="305">
        <v>3150</v>
      </c>
      <c r="G22" s="310">
        <v>2839</v>
      </c>
      <c r="H22" s="305">
        <v>15047</v>
      </c>
      <c r="I22" s="304">
        <v>2310</v>
      </c>
      <c r="J22" s="305">
        <v>2730</v>
      </c>
      <c r="K22" s="306">
        <v>2510</v>
      </c>
      <c r="L22" s="305">
        <v>16572</v>
      </c>
      <c r="M22" s="304">
        <v>1733</v>
      </c>
      <c r="N22" s="305">
        <v>1995</v>
      </c>
      <c r="O22" s="310">
        <v>1863</v>
      </c>
      <c r="P22" s="305">
        <v>13781</v>
      </c>
      <c r="Q22" s="304">
        <v>6510</v>
      </c>
      <c r="R22" s="305">
        <v>7350</v>
      </c>
      <c r="S22" s="306">
        <v>6871</v>
      </c>
      <c r="T22" s="305">
        <v>3535</v>
      </c>
      <c r="U22" s="304">
        <v>5040</v>
      </c>
      <c r="V22" s="305">
        <v>5565</v>
      </c>
      <c r="W22" s="306">
        <v>5256</v>
      </c>
      <c r="X22" s="305">
        <v>11901</v>
      </c>
    </row>
    <row r="23" spans="1:25" ht="10.5" customHeight="1" x14ac:dyDescent="0.15">
      <c r="A23" s="30"/>
      <c r="B23" s="65"/>
      <c r="C23" s="9">
        <v>9</v>
      </c>
      <c r="D23" s="30"/>
      <c r="E23" s="304">
        <v>2730</v>
      </c>
      <c r="F23" s="305">
        <v>3360</v>
      </c>
      <c r="G23" s="310">
        <v>2962</v>
      </c>
      <c r="H23" s="305">
        <v>12631</v>
      </c>
      <c r="I23" s="304">
        <v>2415</v>
      </c>
      <c r="J23" s="305">
        <v>2835</v>
      </c>
      <c r="K23" s="306">
        <v>2542</v>
      </c>
      <c r="L23" s="305">
        <v>15688</v>
      </c>
      <c r="M23" s="304">
        <v>1733</v>
      </c>
      <c r="N23" s="305">
        <v>2069</v>
      </c>
      <c r="O23" s="310">
        <v>1935</v>
      </c>
      <c r="P23" s="305">
        <v>17222</v>
      </c>
      <c r="Q23" s="304">
        <v>6300</v>
      </c>
      <c r="R23" s="305">
        <v>7350</v>
      </c>
      <c r="S23" s="306">
        <v>6823</v>
      </c>
      <c r="T23" s="305">
        <v>2949</v>
      </c>
      <c r="U23" s="304">
        <v>5040</v>
      </c>
      <c r="V23" s="305">
        <v>5565</v>
      </c>
      <c r="W23" s="306">
        <v>5266</v>
      </c>
      <c r="X23" s="305">
        <v>10017</v>
      </c>
    </row>
    <row r="24" spans="1:25" ht="10.5" customHeight="1" x14ac:dyDescent="0.15">
      <c r="A24" s="9"/>
      <c r="B24" s="65"/>
      <c r="C24" s="9">
        <v>10</v>
      </c>
      <c r="D24" s="30"/>
      <c r="E24" s="305">
        <v>3150</v>
      </c>
      <c r="F24" s="305">
        <v>3570</v>
      </c>
      <c r="G24" s="305">
        <v>3302.71545422903</v>
      </c>
      <c r="H24" s="305">
        <v>15987.5</v>
      </c>
      <c r="I24" s="305">
        <v>2625</v>
      </c>
      <c r="J24" s="305">
        <v>3150</v>
      </c>
      <c r="K24" s="305">
        <v>2875.9934736072673</v>
      </c>
      <c r="L24" s="305">
        <v>14338.8</v>
      </c>
      <c r="M24" s="305">
        <v>1680</v>
      </c>
      <c r="N24" s="305">
        <v>1942.5</v>
      </c>
      <c r="O24" s="305">
        <v>1730.5610437445691</v>
      </c>
      <c r="P24" s="305">
        <v>12801.6</v>
      </c>
      <c r="Q24" s="305">
        <v>6300</v>
      </c>
      <c r="R24" s="305">
        <v>7140</v>
      </c>
      <c r="S24" s="305">
        <v>6690.5076152539405</v>
      </c>
      <c r="T24" s="305">
        <v>2779.3</v>
      </c>
      <c r="U24" s="305">
        <v>5040</v>
      </c>
      <c r="V24" s="305">
        <v>5985</v>
      </c>
      <c r="W24" s="305">
        <v>5376.2700608519272</v>
      </c>
      <c r="X24" s="305">
        <v>10883.6</v>
      </c>
    </row>
    <row r="25" spans="1:25" ht="10.5" customHeight="1" x14ac:dyDescent="0.15">
      <c r="A25" s="9"/>
      <c r="B25" s="67"/>
      <c r="C25" s="12">
        <v>11</v>
      </c>
      <c r="D25" s="18"/>
      <c r="E25" s="308">
        <v>3360</v>
      </c>
      <c r="F25" s="308">
        <v>3990</v>
      </c>
      <c r="G25" s="308">
        <v>3573.1467591707406</v>
      </c>
      <c r="H25" s="308">
        <v>20246.8</v>
      </c>
      <c r="I25" s="308">
        <v>2625</v>
      </c>
      <c r="J25" s="308">
        <v>3202.5</v>
      </c>
      <c r="K25" s="308">
        <v>2806.2195378151273</v>
      </c>
      <c r="L25" s="308">
        <v>17624.8</v>
      </c>
      <c r="M25" s="308">
        <v>1653.75</v>
      </c>
      <c r="N25" s="308">
        <v>1890</v>
      </c>
      <c r="O25" s="309">
        <v>1715.9387024394905</v>
      </c>
      <c r="P25" s="311">
        <v>14556.4</v>
      </c>
      <c r="Q25" s="308">
        <v>6615</v>
      </c>
      <c r="R25" s="308">
        <v>7350</v>
      </c>
      <c r="S25" s="309">
        <v>6927.8615794349244</v>
      </c>
      <c r="T25" s="311">
        <v>3995.4</v>
      </c>
      <c r="U25" s="308">
        <v>5250</v>
      </c>
      <c r="V25" s="308">
        <v>5985</v>
      </c>
      <c r="W25" s="308">
        <v>5520.6076873417096</v>
      </c>
      <c r="X25" s="311">
        <v>12500.8</v>
      </c>
    </row>
    <row r="26" spans="1:25" ht="12" customHeight="1" x14ac:dyDescent="0.15">
      <c r="A26" s="30"/>
      <c r="B26" s="8"/>
      <c r="C26" s="312" t="s">
        <v>261</v>
      </c>
      <c r="D26" s="313"/>
      <c r="E26" s="314" t="s">
        <v>150</v>
      </c>
      <c r="F26" s="315"/>
      <c r="G26" s="315"/>
      <c r="H26" s="316"/>
      <c r="I26" s="314" t="s">
        <v>151</v>
      </c>
      <c r="J26" s="315"/>
      <c r="K26" s="315"/>
      <c r="L26" s="316"/>
      <c r="M26" s="314" t="s">
        <v>152</v>
      </c>
      <c r="N26" s="315"/>
      <c r="O26" s="315"/>
      <c r="P26" s="316"/>
      <c r="Q26" s="314" t="s">
        <v>153</v>
      </c>
      <c r="R26" s="315"/>
      <c r="S26" s="315"/>
      <c r="T26" s="316"/>
      <c r="U26" s="314" t="s">
        <v>154</v>
      </c>
      <c r="V26" s="315"/>
      <c r="W26" s="315"/>
      <c r="X26" s="316"/>
      <c r="Y26" s="9"/>
    </row>
    <row r="27" spans="1:25" ht="12" customHeight="1" x14ac:dyDescent="0.15">
      <c r="A27" s="30"/>
      <c r="B27" s="297" t="s">
        <v>264</v>
      </c>
      <c r="C27" s="298"/>
      <c r="D27" s="29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</row>
    <row r="28" spans="1:25" x14ac:dyDescent="0.15">
      <c r="A28" s="30"/>
      <c r="B28" s="10"/>
      <c r="C28" s="12"/>
      <c r="D28" s="1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</row>
    <row r="29" spans="1:25" ht="10.5" customHeight="1" x14ac:dyDescent="0.15">
      <c r="A29" s="30"/>
      <c r="B29" s="300" t="s">
        <v>72</v>
      </c>
      <c r="C29" s="16">
        <v>17</v>
      </c>
      <c r="D29" s="17" t="s">
        <v>105</v>
      </c>
      <c r="E29" s="301">
        <v>6188</v>
      </c>
      <c r="F29" s="302">
        <v>7350</v>
      </c>
      <c r="G29" s="303">
        <v>6737</v>
      </c>
      <c r="H29" s="302">
        <v>50960</v>
      </c>
      <c r="I29" s="301">
        <v>1838</v>
      </c>
      <c r="J29" s="302">
        <v>2730</v>
      </c>
      <c r="K29" s="303">
        <v>2214</v>
      </c>
      <c r="L29" s="302">
        <v>313592</v>
      </c>
      <c r="M29" s="301">
        <v>2625</v>
      </c>
      <c r="N29" s="302">
        <v>3360</v>
      </c>
      <c r="O29" s="303">
        <v>2884</v>
      </c>
      <c r="P29" s="302">
        <v>32548</v>
      </c>
      <c r="Q29" s="301">
        <v>2730</v>
      </c>
      <c r="R29" s="302">
        <v>3255</v>
      </c>
      <c r="S29" s="303">
        <v>2937</v>
      </c>
      <c r="T29" s="302">
        <v>43462</v>
      </c>
      <c r="U29" s="301">
        <v>2730</v>
      </c>
      <c r="V29" s="302">
        <v>3257</v>
      </c>
      <c r="W29" s="303">
        <v>2954</v>
      </c>
      <c r="X29" s="302">
        <v>42914</v>
      </c>
      <c r="Y29" s="9"/>
    </row>
    <row r="30" spans="1:25" ht="11.1" customHeight="1" x14ac:dyDescent="0.15">
      <c r="A30" s="30"/>
      <c r="B30" s="65"/>
      <c r="C30" s="9">
        <v>18</v>
      </c>
      <c r="D30" s="30"/>
      <c r="E30" s="304" t="s">
        <v>265</v>
      </c>
      <c r="F30" s="305" t="s">
        <v>265</v>
      </c>
      <c r="G30" s="306" t="s">
        <v>265</v>
      </c>
      <c r="H30" s="305">
        <v>1728</v>
      </c>
      <c r="I30" s="304">
        <v>1838</v>
      </c>
      <c r="J30" s="305">
        <v>2681</v>
      </c>
      <c r="K30" s="306">
        <v>2159</v>
      </c>
      <c r="L30" s="305">
        <v>250165</v>
      </c>
      <c r="M30" s="304">
        <v>2625</v>
      </c>
      <c r="N30" s="305">
        <v>3318</v>
      </c>
      <c r="O30" s="306">
        <v>2819</v>
      </c>
      <c r="P30" s="305">
        <v>31930</v>
      </c>
      <c r="Q30" s="304">
        <v>2831</v>
      </c>
      <c r="R30" s="305">
        <v>3318</v>
      </c>
      <c r="S30" s="306">
        <v>3004</v>
      </c>
      <c r="T30" s="305">
        <v>48058</v>
      </c>
      <c r="U30" s="304">
        <v>2783</v>
      </c>
      <c r="V30" s="305">
        <v>3318</v>
      </c>
      <c r="W30" s="306">
        <v>2965</v>
      </c>
      <c r="X30" s="305">
        <v>26686</v>
      </c>
      <c r="Y30" s="9"/>
    </row>
    <row r="31" spans="1:25" ht="11.1" customHeight="1" x14ac:dyDescent="0.15">
      <c r="A31" s="30"/>
      <c r="B31" s="65"/>
      <c r="C31" s="9">
        <v>19</v>
      </c>
      <c r="D31" s="30"/>
      <c r="E31" s="304" t="s">
        <v>265</v>
      </c>
      <c r="F31" s="305" t="s">
        <v>265</v>
      </c>
      <c r="G31" s="306" t="s">
        <v>265</v>
      </c>
      <c r="H31" s="305">
        <v>1405</v>
      </c>
      <c r="I31" s="304">
        <v>1680</v>
      </c>
      <c r="J31" s="305">
        <v>2415</v>
      </c>
      <c r="K31" s="306">
        <v>2074</v>
      </c>
      <c r="L31" s="305">
        <v>257990</v>
      </c>
      <c r="M31" s="304">
        <v>2573</v>
      </c>
      <c r="N31" s="305">
        <v>3045</v>
      </c>
      <c r="O31" s="306">
        <v>2747</v>
      </c>
      <c r="P31" s="305">
        <v>38057</v>
      </c>
      <c r="Q31" s="304">
        <v>2730</v>
      </c>
      <c r="R31" s="305">
        <v>3224</v>
      </c>
      <c r="S31" s="306">
        <v>2930</v>
      </c>
      <c r="T31" s="305">
        <v>48015</v>
      </c>
      <c r="U31" s="304">
        <v>2730</v>
      </c>
      <c r="V31" s="305">
        <v>3297</v>
      </c>
      <c r="W31" s="306">
        <v>2895</v>
      </c>
      <c r="X31" s="305">
        <v>40294</v>
      </c>
      <c r="Y31" s="9"/>
    </row>
    <row r="32" spans="1:25" ht="11.1" customHeight="1" x14ac:dyDescent="0.15">
      <c r="A32" s="30"/>
      <c r="B32" s="65"/>
      <c r="C32" s="9">
        <v>20</v>
      </c>
      <c r="D32" s="30"/>
      <c r="E32" s="304" t="s">
        <v>265</v>
      </c>
      <c r="F32" s="305" t="s">
        <v>265</v>
      </c>
      <c r="G32" s="306" t="s">
        <v>265</v>
      </c>
      <c r="H32" s="305">
        <v>369</v>
      </c>
      <c r="I32" s="304">
        <v>1470</v>
      </c>
      <c r="J32" s="305">
        <v>2360</v>
      </c>
      <c r="K32" s="306">
        <v>1973</v>
      </c>
      <c r="L32" s="305">
        <v>221000</v>
      </c>
      <c r="M32" s="304">
        <v>2468</v>
      </c>
      <c r="N32" s="305">
        <v>3150</v>
      </c>
      <c r="O32" s="306">
        <v>2788</v>
      </c>
      <c r="P32" s="305">
        <v>39140</v>
      </c>
      <c r="Q32" s="304">
        <v>2573</v>
      </c>
      <c r="R32" s="305">
        <v>3350</v>
      </c>
      <c r="S32" s="306">
        <v>2913</v>
      </c>
      <c r="T32" s="305">
        <v>46063</v>
      </c>
      <c r="U32" s="304">
        <v>2583</v>
      </c>
      <c r="V32" s="305">
        <v>3350</v>
      </c>
      <c r="W32" s="306">
        <v>2865</v>
      </c>
      <c r="X32" s="305">
        <v>43385</v>
      </c>
      <c r="Y32" s="9"/>
    </row>
    <row r="33" spans="1:29" ht="11.1" customHeight="1" x14ac:dyDescent="0.15">
      <c r="A33" s="30"/>
      <c r="B33" s="67"/>
      <c r="C33" s="12">
        <v>21</v>
      </c>
      <c r="D33" s="18"/>
      <c r="E33" s="307" t="s">
        <v>265</v>
      </c>
      <c r="F33" s="308" t="s">
        <v>265</v>
      </c>
      <c r="G33" s="309" t="s">
        <v>265</v>
      </c>
      <c r="H33" s="308">
        <v>227</v>
      </c>
      <c r="I33" s="307">
        <v>1260</v>
      </c>
      <c r="J33" s="308">
        <v>2310</v>
      </c>
      <c r="K33" s="309">
        <v>1737</v>
      </c>
      <c r="L33" s="308">
        <v>260981</v>
      </c>
      <c r="M33" s="307">
        <v>2121</v>
      </c>
      <c r="N33" s="308">
        <v>3192</v>
      </c>
      <c r="O33" s="309">
        <v>2489</v>
      </c>
      <c r="P33" s="308">
        <v>38208</v>
      </c>
      <c r="Q33" s="307">
        <v>2451</v>
      </c>
      <c r="R33" s="308">
        <v>3255</v>
      </c>
      <c r="S33" s="309">
        <v>2809</v>
      </c>
      <c r="T33" s="308">
        <v>48413</v>
      </c>
      <c r="U33" s="307">
        <v>2415</v>
      </c>
      <c r="V33" s="308">
        <v>3234</v>
      </c>
      <c r="W33" s="309">
        <v>2755</v>
      </c>
      <c r="X33" s="308">
        <v>41722</v>
      </c>
      <c r="Y33" s="9"/>
    </row>
    <row r="34" spans="1:29" ht="11.1" customHeight="1" x14ac:dyDescent="0.15">
      <c r="A34" s="30"/>
      <c r="B34" s="65"/>
      <c r="C34" s="9">
        <v>11</v>
      </c>
      <c r="D34" s="30"/>
      <c r="E34" s="304" t="s">
        <v>265</v>
      </c>
      <c r="F34" s="305" t="s">
        <v>265</v>
      </c>
      <c r="G34" s="306" t="s">
        <v>265</v>
      </c>
      <c r="H34" s="305" t="s">
        <v>265</v>
      </c>
      <c r="I34" s="304">
        <v>1365</v>
      </c>
      <c r="J34" s="305">
        <v>1680</v>
      </c>
      <c r="K34" s="306">
        <v>1529</v>
      </c>
      <c r="L34" s="305">
        <v>24100</v>
      </c>
      <c r="M34" s="304">
        <v>2447</v>
      </c>
      <c r="N34" s="305">
        <v>2835</v>
      </c>
      <c r="O34" s="306">
        <v>2513</v>
      </c>
      <c r="P34" s="305">
        <v>3112</v>
      </c>
      <c r="Q34" s="304">
        <v>2552</v>
      </c>
      <c r="R34" s="305">
        <v>2940</v>
      </c>
      <c r="S34" s="306">
        <v>2794</v>
      </c>
      <c r="T34" s="305">
        <v>3566</v>
      </c>
      <c r="U34" s="304">
        <v>2625</v>
      </c>
      <c r="V34" s="305">
        <v>3129</v>
      </c>
      <c r="W34" s="306">
        <v>2788</v>
      </c>
      <c r="X34" s="305">
        <v>3173</v>
      </c>
      <c r="Y34" s="9"/>
      <c r="Z34" s="317"/>
      <c r="AA34" s="317"/>
      <c r="AB34" s="317"/>
      <c r="AC34" s="318"/>
    </row>
    <row r="35" spans="1:29" ht="11.1" customHeight="1" x14ac:dyDescent="0.15">
      <c r="A35" s="30"/>
      <c r="B35" s="65"/>
      <c r="C35" s="9">
        <v>12</v>
      </c>
      <c r="D35" s="30"/>
      <c r="E35" s="304" t="s">
        <v>265</v>
      </c>
      <c r="F35" s="305" t="s">
        <v>265</v>
      </c>
      <c r="G35" s="306" t="s">
        <v>265</v>
      </c>
      <c r="H35" s="305">
        <v>162</v>
      </c>
      <c r="I35" s="304">
        <v>1260</v>
      </c>
      <c r="J35" s="305">
        <v>1680</v>
      </c>
      <c r="K35" s="306">
        <v>1523</v>
      </c>
      <c r="L35" s="305">
        <v>33695</v>
      </c>
      <c r="M35" s="304">
        <v>2416</v>
      </c>
      <c r="N35" s="305">
        <v>2835</v>
      </c>
      <c r="O35" s="306">
        <v>2577</v>
      </c>
      <c r="P35" s="305">
        <v>7159</v>
      </c>
      <c r="Q35" s="304">
        <v>2730</v>
      </c>
      <c r="R35" s="305">
        <v>2940</v>
      </c>
      <c r="S35" s="306">
        <v>2809</v>
      </c>
      <c r="T35" s="305">
        <v>5960</v>
      </c>
      <c r="U35" s="304">
        <v>2730</v>
      </c>
      <c r="V35" s="305">
        <v>3035</v>
      </c>
      <c r="W35" s="306">
        <v>2874</v>
      </c>
      <c r="X35" s="305">
        <v>5501</v>
      </c>
      <c r="Y35" s="9"/>
    </row>
    <row r="36" spans="1:29" ht="11.1" customHeight="1" x14ac:dyDescent="0.15">
      <c r="A36" s="30"/>
      <c r="B36" s="65" t="s">
        <v>101</v>
      </c>
      <c r="C36" s="9">
        <v>1</v>
      </c>
      <c r="D36" s="30" t="s">
        <v>54</v>
      </c>
      <c r="E36" s="304" t="s">
        <v>265</v>
      </c>
      <c r="F36" s="305" t="s">
        <v>265</v>
      </c>
      <c r="G36" s="306" t="s">
        <v>265</v>
      </c>
      <c r="H36" s="305" t="s">
        <v>265</v>
      </c>
      <c r="I36" s="304">
        <v>1365</v>
      </c>
      <c r="J36" s="305">
        <v>1680</v>
      </c>
      <c r="K36" s="306">
        <v>1504</v>
      </c>
      <c r="L36" s="305">
        <v>20687</v>
      </c>
      <c r="M36" s="304">
        <v>2418</v>
      </c>
      <c r="N36" s="305">
        <v>2835</v>
      </c>
      <c r="O36" s="306">
        <v>2483</v>
      </c>
      <c r="P36" s="305">
        <v>2584</v>
      </c>
      <c r="Q36" s="304">
        <v>2625</v>
      </c>
      <c r="R36" s="305">
        <v>2940</v>
      </c>
      <c r="S36" s="306">
        <v>2821</v>
      </c>
      <c r="T36" s="305">
        <v>2990</v>
      </c>
      <c r="U36" s="304">
        <v>2625</v>
      </c>
      <c r="V36" s="305">
        <v>3003</v>
      </c>
      <c r="W36" s="306">
        <v>2830</v>
      </c>
      <c r="X36" s="305">
        <v>3454</v>
      </c>
      <c r="Y36" s="9"/>
    </row>
    <row r="37" spans="1:29" ht="11.1" customHeight="1" x14ac:dyDescent="0.15">
      <c r="A37" s="30"/>
      <c r="B37" s="65"/>
      <c r="C37" s="9">
        <v>2</v>
      </c>
      <c r="D37" s="30"/>
      <c r="E37" s="304" t="s">
        <v>265</v>
      </c>
      <c r="F37" s="305" t="s">
        <v>265</v>
      </c>
      <c r="G37" s="306" t="s">
        <v>265</v>
      </c>
      <c r="H37" s="305">
        <v>56</v>
      </c>
      <c r="I37" s="304">
        <v>1470</v>
      </c>
      <c r="J37" s="305">
        <v>1822</v>
      </c>
      <c r="K37" s="306">
        <v>1573</v>
      </c>
      <c r="L37" s="305">
        <v>16309</v>
      </c>
      <c r="M37" s="304">
        <v>2533</v>
      </c>
      <c r="N37" s="305">
        <v>2835</v>
      </c>
      <c r="O37" s="306">
        <v>2609</v>
      </c>
      <c r="P37" s="305">
        <v>2082</v>
      </c>
      <c r="Q37" s="304">
        <v>2716</v>
      </c>
      <c r="R37" s="305">
        <v>3036</v>
      </c>
      <c r="S37" s="306">
        <v>2815</v>
      </c>
      <c r="T37" s="305">
        <v>2571</v>
      </c>
      <c r="U37" s="304">
        <v>2763</v>
      </c>
      <c r="V37" s="305">
        <v>3276</v>
      </c>
      <c r="W37" s="306">
        <v>2838</v>
      </c>
      <c r="X37" s="305">
        <v>1927</v>
      </c>
      <c r="Y37" s="9"/>
    </row>
    <row r="38" spans="1:29" ht="11.1" customHeight="1" x14ac:dyDescent="0.15">
      <c r="A38" s="30"/>
      <c r="B38" s="65"/>
      <c r="C38" s="9">
        <v>3</v>
      </c>
      <c r="D38" s="30"/>
      <c r="E38" s="304" t="s">
        <v>265</v>
      </c>
      <c r="F38" s="305" t="s">
        <v>265</v>
      </c>
      <c r="G38" s="306" t="s">
        <v>265</v>
      </c>
      <c r="H38" s="305" t="s">
        <v>265</v>
      </c>
      <c r="I38" s="304">
        <v>1575</v>
      </c>
      <c r="J38" s="305">
        <v>1995</v>
      </c>
      <c r="K38" s="306">
        <v>1725</v>
      </c>
      <c r="L38" s="305">
        <v>21898</v>
      </c>
      <c r="M38" s="304">
        <v>2258</v>
      </c>
      <c r="N38" s="305">
        <v>2520</v>
      </c>
      <c r="O38" s="306">
        <v>2341</v>
      </c>
      <c r="P38" s="305">
        <v>2446</v>
      </c>
      <c r="Q38" s="304">
        <v>2468</v>
      </c>
      <c r="R38" s="305">
        <v>2834</v>
      </c>
      <c r="S38" s="306">
        <v>2686</v>
      </c>
      <c r="T38" s="305">
        <v>3158</v>
      </c>
      <c r="U38" s="304">
        <v>2520</v>
      </c>
      <c r="V38" s="305">
        <v>2940</v>
      </c>
      <c r="W38" s="306">
        <v>2667</v>
      </c>
      <c r="X38" s="305">
        <v>2904</v>
      </c>
      <c r="Y38" s="9"/>
    </row>
    <row r="39" spans="1:29" ht="11.1" customHeight="1" x14ac:dyDescent="0.15">
      <c r="A39" s="30"/>
      <c r="B39" s="65"/>
      <c r="C39" s="9">
        <v>4</v>
      </c>
      <c r="D39" s="30"/>
      <c r="E39" s="304" t="s">
        <v>265</v>
      </c>
      <c r="F39" s="305" t="s">
        <v>265</v>
      </c>
      <c r="G39" s="306" t="s">
        <v>265</v>
      </c>
      <c r="H39" s="305">
        <v>58</v>
      </c>
      <c r="I39" s="304">
        <v>1680</v>
      </c>
      <c r="J39" s="305">
        <v>2087</v>
      </c>
      <c r="K39" s="306">
        <v>1807</v>
      </c>
      <c r="L39" s="305">
        <v>20265</v>
      </c>
      <c r="M39" s="304">
        <v>2324</v>
      </c>
      <c r="N39" s="305">
        <v>2730</v>
      </c>
      <c r="O39" s="306">
        <v>2456</v>
      </c>
      <c r="P39" s="305">
        <v>3062</v>
      </c>
      <c r="Q39" s="304">
        <v>2625</v>
      </c>
      <c r="R39" s="305">
        <v>2942</v>
      </c>
      <c r="S39" s="306">
        <v>2808</v>
      </c>
      <c r="T39" s="305">
        <v>3837</v>
      </c>
      <c r="U39" s="304">
        <v>2630</v>
      </c>
      <c r="V39" s="305">
        <v>3077</v>
      </c>
      <c r="W39" s="306">
        <v>2734</v>
      </c>
      <c r="X39" s="305">
        <v>3781</v>
      </c>
      <c r="Y39" s="9"/>
    </row>
    <row r="40" spans="1:29" ht="11.1" customHeight="1" x14ac:dyDescent="0.15">
      <c r="A40" s="30"/>
      <c r="B40" s="65"/>
      <c r="C40" s="9">
        <v>5</v>
      </c>
      <c r="D40" s="30"/>
      <c r="E40" s="304" t="s">
        <v>265</v>
      </c>
      <c r="F40" s="305" t="s">
        <v>265</v>
      </c>
      <c r="G40" s="306" t="s">
        <v>265</v>
      </c>
      <c r="H40" s="305">
        <v>24</v>
      </c>
      <c r="I40" s="304">
        <v>1680</v>
      </c>
      <c r="J40" s="305">
        <v>1995</v>
      </c>
      <c r="K40" s="306">
        <v>1826</v>
      </c>
      <c r="L40" s="305">
        <v>20600</v>
      </c>
      <c r="M40" s="304">
        <v>2322</v>
      </c>
      <c r="N40" s="305">
        <v>2741</v>
      </c>
      <c r="O40" s="306">
        <v>2415</v>
      </c>
      <c r="P40" s="305">
        <v>2481</v>
      </c>
      <c r="Q40" s="304">
        <v>2631</v>
      </c>
      <c r="R40" s="305">
        <v>2968</v>
      </c>
      <c r="S40" s="306">
        <v>2831</v>
      </c>
      <c r="T40" s="305">
        <v>4492</v>
      </c>
      <c r="U40" s="304">
        <v>2625</v>
      </c>
      <c r="V40" s="305">
        <v>2782</v>
      </c>
      <c r="W40" s="306">
        <v>2689</v>
      </c>
      <c r="X40" s="305">
        <v>3727</v>
      </c>
      <c r="Y40" s="9"/>
    </row>
    <row r="41" spans="1:29" ht="11.1" customHeight="1" x14ac:dyDescent="0.15">
      <c r="A41" s="30"/>
      <c r="B41" s="65"/>
      <c r="C41" s="9">
        <v>6</v>
      </c>
      <c r="D41" s="30"/>
      <c r="E41" s="304" t="s">
        <v>265</v>
      </c>
      <c r="F41" s="305" t="s">
        <v>265</v>
      </c>
      <c r="G41" s="310" t="s">
        <v>265</v>
      </c>
      <c r="H41" s="305">
        <v>302</v>
      </c>
      <c r="I41" s="304">
        <v>1680</v>
      </c>
      <c r="J41" s="305">
        <v>1890</v>
      </c>
      <c r="K41" s="306">
        <v>1780</v>
      </c>
      <c r="L41" s="305">
        <v>20624</v>
      </c>
      <c r="M41" s="304">
        <v>2100</v>
      </c>
      <c r="N41" s="305">
        <v>2480</v>
      </c>
      <c r="O41" s="310">
        <v>2269</v>
      </c>
      <c r="P41" s="305">
        <v>2561</v>
      </c>
      <c r="Q41" s="304">
        <v>2436</v>
      </c>
      <c r="R41" s="305">
        <v>2730</v>
      </c>
      <c r="S41" s="306">
        <v>2666</v>
      </c>
      <c r="T41" s="305">
        <v>3543</v>
      </c>
      <c r="U41" s="304">
        <v>2622</v>
      </c>
      <c r="V41" s="305">
        <v>2856</v>
      </c>
      <c r="W41" s="306">
        <v>2709</v>
      </c>
      <c r="X41" s="305">
        <v>2847</v>
      </c>
      <c r="Y41" s="9"/>
    </row>
    <row r="42" spans="1:29" ht="11.1" customHeight="1" x14ac:dyDescent="0.15">
      <c r="A42" s="30"/>
      <c r="B42" s="65"/>
      <c r="C42" s="9">
        <v>7</v>
      </c>
      <c r="D42" s="30"/>
      <c r="E42" s="304" t="s">
        <v>265</v>
      </c>
      <c r="F42" s="305" t="s">
        <v>265</v>
      </c>
      <c r="G42" s="310" t="s">
        <v>265</v>
      </c>
      <c r="H42" s="305" t="s">
        <v>265</v>
      </c>
      <c r="I42" s="304">
        <v>1785</v>
      </c>
      <c r="J42" s="305">
        <v>2108</v>
      </c>
      <c r="K42" s="306">
        <v>1902</v>
      </c>
      <c r="L42" s="305">
        <v>16817</v>
      </c>
      <c r="M42" s="304">
        <v>2202</v>
      </c>
      <c r="N42" s="305">
        <v>2604</v>
      </c>
      <c r="O42" s="310">
        <v>2311</v>
      </c>
      <c r="P42" s="305">
        <v>2541</v>
      </c>
      <c r="Q42" s="304">
        <v>2421</v>
      </c>
      <c r="R42" s="305">
        <v>2730</v>
      </c>
      <c r="S42" s="306">
        <v>2595</v>
      </c>
      <c r="T42" s="305">
        <v>3230</v>
      </c>
      <c r="U42" s="304">
        <v>2604</v>
      </c>
      <c r="V42" s="305">
        <v>2856</v>
      </c>
      <c r="W42" s="306">
        <v>2718</v>
      </c>
      <c r="X42" s="305">
        <v>3047</v>
      </c>
      <c r="Y42" s="9"/>
    </row>
    <row r="43" spans="1:29" ht="11.1" customHeight="1" x14ac:dyDescent="0.15">
      <c r="A43" s="30"/>
      <c r="B43" s="65"/>
      <c r="C43" s="9">
        <v>8</v>
      </c>
      <c r="D43" s="30"/>
      <c r="E43" s="304" t="s">
        <v>265</v>
      </c>
      <c r="F43" s="305" t="s">
        <v>265</v>
      </c>
      <c r="G43" s="310" t="s">
        <v>265</v>
      </c>
      <c r="H43" s="305">
        <v>8535</v>
      </c>
      <c r="I43" s="304">
        <v>1680</v>
      </c>
      <c r="J43" s="305">
        <v>1975</v>
      </c>
      <c r="K43" s="306">
        <v>1812</v>
      </c>
      <c r="L43" s="305">
        <v>23314</v>
      </c>
      <c r="M43" s="304">
        <v>2310</v>
      </c>
      <c r="N43" s="305">
        <v>2573</v>
      </c>
      <c r="O43" s="310">
        <v>2404</v>
      </c>
      <c r="P43" s="305">
        <v>3247</v>
      </c>
      <c r="Q43" s="304">
        <v>2520</v>
      </c>
      <c r="R43" s="305">
        <v>2856</v>
      </c>
      <c r="S43" s="306">
        <v>2718</v>
      </c>
      <c r="T43" s="305">
        <v>5337</v>
      </c>
      <c r="U43" s="304">
        <v>2520</v>
      </c>
      <c r="V43" s="305">
        <v>2972</v>
      </c>
      <c r="W43" s="306">
        <v>2698</v>
      </c>
      <c r="X43" s="305">
        <v>4293</v>
      </c>
      <c r="Y43" s="9"/>
    </row>
    <row r="44" spans="1:29" ht="11.1" customHeight="1" x14ac:dyDescent="0.15">
      <c r="A44" s="30"/>
      <c r="B44" s="65"/>
      <c r="C44" s="9">
        <v>9</v>
      </c>
      <c r="D44" s="30"/>
      <c r="E44" s="304" t="s">
        <v>265</v>
      </c>
      <c r="F44" s="305" t="s">
        <v>265</v>
      </c>
      <c r="G44" s="310" t="s">
        <v>265</v>
      </c>
      <c r="H44" s="305">
        <v>55</v>
      </c>
      <c r="I44" s="304">
        <v>1575</v>
      </c>
      <c r="J44" s="305">
        <v>1947</v>
      </c>
      <c r="K44" s="306">
        <v>1762</v>
      </c>
      <c r="L44" s="305">
        <v>19135</v>
      </c>
      <c r="M44" s="304">
        <v>2310</v>
      </c>
      <c r="N44" s="305">
        <v>2730</v>
      </c>
      <c r="O44" s="310">
        <v>2491</v>
      </c>
      <c r="P44" s="305">
        <v>2009</v>
      </c>
      <c r="Q44" s="304">
        <v>2615</v>
      </c>
      <c r="R44" s="305">
        <v>2921</v>
      </c>
      <c r="S44" s="306">
        <v>2746</v>
      </c>
      <c r="T44" s="305">
        <v>3517</v>
      </c>
      <c r="U44" s="304">
        <v>2625</v>
      </c>
      <c r="V44" s="305">
        <v>2898</v>
      </c>
      <c r="W44" s="306">
        <v>2758</v>
      </c>
      <c r="X44" s="319">
        <v>3235</v>
      </c>
      <c r="Y44" s="9"/>
    </row>
    <row r="45" spans="1:29" ht="11.1" customHeight="1" x14ac:dyDescent="0.15">
      <c r="A45" s="9"/>
      <c r="B45" s="65"/>
      <c r="C45" s="9">
        <v>10</v>
      </c>
      <c r="D45" s="30"/>
      <c r="E45" s="305">
        <v>0</v>
      </c>
      <c r="F45" s="305">
        <v>0</v>
      </c>
      <c r="G45" s="305">
        <v>0</v>
      </c>
      <c r="H45" s="305">
        <v>0</v>
      </c>
      <c r="I45" s="305">
        <v>1470</v>
      </c>
      <c r="J45" s="305">
        <v>1785</v>
      </c>
      <c r="K45" s="305">
        <v>1603.7806381627688</v>
      </c>
      <c r="L45" s="305">
        <v>18343.7</v>
      </c>
      <c r="M45" s="310">
        <v>2466.4500000000003</v>
      </c>
      <c r="N45" s="305">
        <v>2793</v>
      </c>
      <c r="O45" s="305">
        <v>2500.3440399714491</v>
      </c>
      <c r="P45" s="305">
        <v>2513.1</v>
      </c>
      <c r="Q45" s="305">
        <v>2520</v>
      </c>
      <c r="R45" s="305">
        <v>2924.25</v>
      </c>
      <c r="S45" s="305">
        <v>2679.225058731402</v>
      </c>
      <c r="T45" s="305">
        <v>3463.8</v>
      </c>
      <c r="U45" s="305">
        <v>2520</v>
      </c>
      <c r="V45" s="305">
        <v>2856</v>
      </c>
      <c r="W45" s="305">
        <v>2622.8210784313728</v>
      </c>
      <c r="X45" s="319">
        <v>3163.4</v>
      </c>
      <c r="Y45" s="9"/>
    </row>
    <row r="46" spans="1:29" ht="11.1" customHeight="1" x14ac:dyDescent="0.15">
      <c r="A46" s="9"/>
      <c r="B46" s="67"/>
      <c r="C46" s="12">
        <v>11</v>
      </c>
      <c r="D46" s="18"/>
      <c r="E46" s="308">
        <v>0</v>
      </c>
      <c r="F46" s="308">
        <v>0</v>
      </c>
      <c r="G46" s="308">
        <v>0</v>
      </c>
      <c r="H46" s="308">
        <v>27</v>
      </c>
      <c r="I46" s="308">
        <v>1365</v>
      </c>
      <c r="J46" s="308">
        <v>1680</v>
      </c>
      <c r="K46" s="308">
        <v>1537.0613051376081</v>
      </c>
      <c r="L46" s="308">
        <v>24415.599999999999</v>
      </c>
      <c r="M46" s="308">
        <v>2429.7000000000003</v>
      </c>
      <c r="N46" s="308">
        <v>2940</v>
      </c>
      <c r="O46" s="308">
        <v>2523.3827751196172</v>
      </c>
      <c r="P46" s="308">
        <v>2703.9</v>
      </c>
      <c r="Q46" s="308">
        <v>2541</v>
      </c>
      <c r="R46" s="308">
        <v>2982</v>
      </c>
      <c r="S46" s="308">
        <v>2631.0356783919592</v>
      </c>
      <c r="T46" s="309">
        <v>4305.3999999999996</v>
      </c>
      <c r="U46" s="309">
        <v>2625</v>
      </c>
      <c r="V46" s="309">
        <v>2982</v>
      </c>
      <c r="W46" s="311">
        <v>2816.9257592800905</v>
      </c>
      <c r="X46" s="320">
        <v>3707.7</v>
      </c>
      <c r="Y46" s="9"/>
    </row>
    <row r="47" spans="1:29" ht="3.75" customHeight="1" x14ac:dyDescent="0.15">
      <c r="B47" s="42"/>
      <c r="C47" s="34"/>
      <c r="D47" s="42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9" x14ac:dyDescent="0.15">
      <c r="B48" s="24" t="s">
        <v>35</v>
      </c>
      <c r="C48" s="19" t="s">
        <v>68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2:24" x14ac:dyDescent="0.15">
      <c r="B49" s="25" t="s">
        <v>32</v>
      </c>
      <c r="C49" s="19" t="s">
        <v>266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2:24" x14ac:dyDescent="0.15">
      <c r="B50" s="25" t="s">
        <v>36</v>
      </c>
      <c r="C50" s="19" t="s">
        <v>37</v>
      </c>
    </row>
    <row r="51" spans="2:24" x14ac:dyDescent="0.15">
      <c r="B51" s="25"/>
    </row>
  </sheetData>
  <phoneticPr fontId="7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2"/>
  <sheetViews>
    <sheetView zoomScale="75" workbookViewId="0">
      <selection activeCell="H25" sqref="H2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40"/>
      <c r="C1" s="321"/>
      <c r="D1" s="321"/>
    </row>
    <row r="2" spans="1:16" ht="12.75" customHeight="1" x14ac:dyDescent="0.15">
      <c r="B2" s="19" t="str">
        <f>近和41!B3&amp;"（つづき）"</f>
        <v>(1)和牛チルド「4」の品目別価格（つづき）</v>
      </c>
      <c r="C2" s="288"/>
      <c r="D2" s="288"/>
    </row>
    <row r="3" spans="1:16" ht="12.75" customHeight="1" x14ac:dyDescent="0.15">
      <c r="B3" s="9"/>
      <c r="C3" s="290"/>
      <c r="D3" s="290"/>
      <c r="E3" s="9"/>
      <c r="F3" s="9"/>
      <c r="G3" s="9"/>
      <c r="H3" s="9"/>
      <c r="I3" s="9"/>
      <c r="J3" s="9"/>
      <c r="P3" s="291" t="s">
        <v>10</v>
      </c>
    </row>
    <row r="4" spans="1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2" customHeight="1" x14ac:dyDescent="0.15">
      <c r="A5" s="30"/>
      <c r="B5" s="63"/>
      <c r="C5" s="292" t="s">
        <v>261</v>
      </c>
      <c r="D5" s="293"/>
      <c r="E5" s="294" t="s">
        <v>155</v>
      </c>
      <c r="F5" s="295"/>
      <c r="G5" s="295"/>
      <c r="H5" s="296"/>
      <c r="I5" s="294" t="s">
        <v>267</v>
      </c>
      <c r="J5" s="295"/>
      <c r="K5" s="295"/>
      <c r="L5" s="296"/>
      <c r="M5" s="294" t="s">
        <v>268</v>
      </c>
      <c r="N5" s="295"/>
      <c r="O5" s="295"/>
      <c r="P5" s="296"/>
    </row>
    <row r="6" spans="1:16" ht="12" customHeight="1" x14ac:dyDescent="0.15">
      <c r="A6" s="30"/>
      <c r="B6" s="297" t="s">
        <v>264</v>
      </c>
      <c r="C6" s="298"/>
      <c r="D6" s="299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</row>
    <row r="7" spans="1:16" x14ac:dyDescent="0.15">
      <c r="A7" s="30"/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</row>
    <row r="8" spans="1:16" x14ac:dyDescent="0.15">
      <c r="A8" s="30"/>
      <c r="B8" s="300" t="s">
        <v>72</v>
      </c>
      <c r="C8" s="16">
        <v>17</v>
      </c>
      <c r="D8" s="17" t="s">
        <v>105</v>
      </c>
      <c r="E8" s="301">
        <v>2389</v>
      </c>
      <c r="F8" s="302">
        <v>3119</v>
      </c>
      <c r="G8" s="303">
        <v>2678</v>
      </c>
      <c r="H8" s="302">
        <v>33179</v>
      </c>
      <c r="I8" s="301">
        <v>1313</v>
      </c>
      <c r="J8" s="302">
        <v>1733</v>
      </c>
      <c r="K8" s="303">
        <v>1555</v>
      </c>
      <c r="L8" s="302">
        <v>64225</v>
      </c>
      <c r="M8" s="301">
        <v>2625</v>
      </c>
      <c r="N8" s="302">
        <v>3360</v>
      </c>
      <c r="O8" s="303">
        <v>2906</v>
      </c>
      <c r="P8" s="302">
        <v>385364</v>
      </c>
    </row>
    <row r="9" spans="1:16" x14ac:dyDescent="0.15">
      <c r="A9" s="30"/>
      <c r="B9" s="65"/>
      <c r="C9" s="9">
        <v>18</v>
      </c>
      <c r="D9" s="30"/>
      <c r="E9" s="304">
        <v>2323</v>
      </c>
      <c r="F9" s="305">
        <v>3192</v>
      </c>
      <c r="G9" s="306">
        <v>2702</v>
      </c>
      <c r="H9" s="305">
        <v>30916</v>
      </c>
      <c r="I9" s="304">
        <v>1313</v>
      </c>
      <c r="J9" s="305">
        <v>1764</v>
      </c>
      <c r="K9" s="306">
        <v>1541</v>
      </c>
      <c r="L9" s="305">
        <v>70274</v>
      </c>
      <c r="M9" s="304">
        <v>2625</v>
      </c>
      <c r="N9" s="305">
        <v>3255</v>
      </c>
      <c r="O9" s="306">
        <v>2919</v>
      </c>
      <c r="P9" s="305">
        <v>432051</v>
      </c>
    </row>
    <row r="10" spans="1:16" x14ac:dyDescent="0.15">
      <c r="A10" s="30"/>
      <c r="B10" s="65"/>
      <c r="C10" s="9">
        <v>19</v>
      </c>
      <c r="D10" s="30"/>
      <c r="E10" s="304">
        <v>2310</v>
      </c>
      <c r="F10" s="305">
        <v>3045</v>
      </c>
      <c r="G10" s="306">
        <v>2479</v>
      </c>
      <c r="H10" s="305">
        <v>40283</v>
      </c>
      <c r="I10" s="304">
        <v>1365</v>
      </c>
      <c r="J10" s="305">
        <v>1722</v>
      </c>
      <c r="K10" s="306">
        <v>1541</v>
      </c>
      <c r="L10" s="305">
        <v>77502</v>
      </c>
      <c r="M10" s="304">
        <v>2625</v>
      </c>
      <c r="N10" s="305">
        <v>3098</v>
      </c>
      <c r="O10" s="306">
        <v>2744</v>
      </c>
      <c r="P10" s="305">
        <v>444100</v>
      </c>
    </row>
    <row r="11" spans="1:16" x14ac:dyDescent="0.15">
      <c r="A11" s="30"/>
      <c r="B11" s="65"/>
      <c r="C11" s="9">
        <v>20</v>
      </c>
      <c r="D11" s="30"/>
      <c r="E11" s="304">
        <v>2199</v>
      </c>
      <c r="F11" s="305">
        <v>2814</v>
      </c>
      <c r="G11" s="306">
        <v>2397</v>
      </c>
      <c r="H11" s="305">
        <v>37860</v>
      </c>
      <c r="I11" s="304">
        <v>1313</v>
      </c>
      <c r="J11" s="305">
        <v>1722</v>
      </c>
      <c r="K11" s="306">
        <v>1518</v>
      </c>
      <c r="L11" s="305">
        <v>80372</v>
      </c>
      <c r="M11" s="304">
        <v>2468</v>
      </c>
      <c r="N11" s="305">
        <v>3203</v>
      </c>
      <c r="O11" s="306">
        <v>2665</v>
      </c>
      <c r="P11" s="305">
        <v>439630</v>
      </c>
    </row>
    <row r="12" spans="1:16" x14ac:dyDescent="0.15">
      <c r="A12" s="30"/>
      <c r="B12" s="65"/>
      <c r="C12" s="9">
        <v>21</v>
      </c>
      <c r="D12" s="30"/>
      <c r="E12" s="304">
        <v>1890</v>
      </c>
      <c r="F12" s="305">
        <v>2762</v>
      </c>
      <c r="G12" s="306">
        <v>2254</v>
      </c>
      <c r="H12" s="305">
        <v>39070</v>
      </c>
      <c r="I12" s="304">
        <v>1155</v>
      </c>
      <c r="J12" s="305">
        <v>1680</v>
      </c>
      <c r="K12" s="306">
        <v>1441</v>
      </c>
      <c r="L12" s="305">
        <v>75954</v>
      </c>
      <c r="M12" s="304">
        <v>2100</v>
      </c>
      <c r="N12" s="305">
        <v>3140</v>
      </c>
      <c r="O12" s="306">
        <v>2438</v>
      </c>
      <c r="P12" s="305">
        <v>465256</v>
      </c>
    </row>
    <row r="13" spans="1:16" x14ac:dyDescent="0.15">
      <c r="A13" s="30"/>
      <c r="B13" s="65"/>
      <c r="C13" s="9">
        <v>11</v>
      </c>
      <c r="D13" s="30"/>
      <c r="E13" s="304">
        <v>2099</v>
      </c>
      <c r="F13" s="305">
        <v>2468</v>
      </c>
      <c r="G13" s="306">
        <v>2254</v>
      </c>
      <c r="H13" s="305">
        <v>2740</v>
      </c>
      <c r="I13" s="304">
        <v>1313</v>
      </c>
      <c r="J13" s="305">
        <v>1512</v>
      </c>
      <c r="K13" s="306">
        <v>1400</v>
      </c>
      <c r="L13" s="305">
        <v>7547</v>
      </c>
      <c r="M13" s="304">
        <v>2415</v>
      </c>
      <c r="N13" s="305">
        <v>2835</v>
      </c>
      <c r="O13" s="306">
        <v>2578</v>
      </c>
      <c r="P13" s="305">
        <v>49433</v>
      </c>
    </row>
    <row r="14" spans="1:16" x14ac:dyDescent="0.15">
      <c r="A14" s="30"/>
      <c r="B14" s="65"/>
      <c r="C14" s="9">
        <v>12</v>
      </c>
      <c r="D14" s="30"/>
      <c r="E14" s="304">
        <v>2106</v>
      </c>
      <c r="F14" s="305">
        <v>2762</v>
      </c>
      <c r="G14" s="306">
        <v>2312</v>
      </c>
      <c r="H14" s="305">
        <v>7404</v>
      </c>
      <c r="I14" s="304">
        <v>1262</v>
      </c>
      <c r="J14" s="305">
        <v>1504</v>
      </c>
      <c r="K14" s="306">
        <v>1397</v>
      </c>
      <c r="L14" s="305">
        <v>9771</v>
      </c>
      <c r="M14" s="304">
        <v>2415</v>
      </c>
      <c r="N14" s="305">
        <v>2940</v>
      </c>
      <c r="O14" s="306">
        <v>2554</v>
      </c>
      <c r="P14" s="305">
        <v>57101</v>
      </c>
    </row>
    <row r="15" spans="1:16" x14ac:dyDescent="0.15">
      <c r="A15" s="30"/>
      <c r="B15" s="65" t="s">
        <v>101</v>
      </c>
      <c r="C15" s="9">
        <v>1</v>
      </c>
      <c r="D15" s="30" t="s">
        <v>54</v>
      </c>
      <c r="E15" s="304">
        <v>2258</v>
      </c>
      <c r="F15" s="305">
        <v>2625</v>
      </c>
      <c r="G15" s="306">
        <v>2365</v>
      </c>
      <c r="H15" s="305">
        <v>2996</v>
      </c>
      <c r="I15" s="304">
        <v>1208</v>
      </c>
      <c r="J15" s="305">
        <v>1418</v>
      </c>
      <c r="K15" s="306">
        <v>1364</v>
      </c>
      <c r="L15" s="305">
        <v>4608</v>
      </c>
      <c r="M15" s="304">
        <v>2468</v>
      </c>
      <c r="N15" s="305">
        <v>2940</v>
      </c>
      <c r="O15" s="306">
        <v>2658</v>
      </c>
      <c r="P15" s="305">
        <v>40410</v>
      </c>
    </row>
    <row r="16" spans="1:16" x14ac:dyDescent="0.15">
      <c r="A16" s="30"/>
      <c r="B16" s="65"/>
      <c r="C16" s="9">
        <v>2</v>
      </c>
      <c r="D16" s="30"/>
      <c r="E16" s="304">
        <v>2258</v>
      </c>
      <c r="F16" s="305">
        <v>2445</v>
      </c>
      <c r="G16" s="306">
        <v>2324</v>
      </c>
      <c r="H16" s="305">
        <v>1979</v>
      </c>
      <c r="I16" s="304">
        <v>1260</v>
      </c>
      <c r="J16" s="305">
        <v>1418</v>
      </c>
      <c r="K16" s="306">
        <v>1372</v>
      </c>
      <c r="L16" s="305">
        <v>6448</v>
      </c>
      <c r="M16" s="304">
        <v>2468</v>
      </c>
      <c r="N16" s="305">
        <v>2846</v>
      </c>
      <c r="O16" s="306">
        <v>2672</v>
      </c>
      <c r="P16" s="305">
        <v>40487</v>
      </c>
    </row>
    <row r="17" spans="1:16" x14ac:dyDescent="0.15">
      <c r="A17" s="30"/>
      <c r="B17" s="65"/>
      <c r="C17" s="9">
        <v>3</v>
      </c>
      <c r="D17" s="30"/>
      <c r="E17" s="304">
        <v>2100</v>
      </c>
      <c r="F17" s="305">
        <v>2415</v>
      </c>
      <c r="G17" s="306">
        <v>2219</v>
      </c>
      <c r="H17" s="305">
        <v>2670</v>
      </c>
      <c r="I17" s="304">
        <v>1260</v>
      </c>
      <c r="J17" s="305">
        <v>1418</v>
      </c>
      <c r="K17" s="306">
        <v>1368</v>
      </c>
      <c r="L17" s="305">
        <v>7339</v>
      </c>
      <c r="M17" s="304">
        <v>2310</v>
      </c>
      <c r="N17" s="305">
        <v>2846</v>
      </c>
      <c r="O17" s="306">
        <v>2443</v>
      </c>
      <c r="P17" s="305">
        <v>42066</v>
      </c>
    </row>
    <row r="18" spans="1:16" x14ac:dyDescent="0.15">
      <c r="A18" s="30"/>
      <c r="B18" s="65"/>
      <c r="C18" s="9">
        <v>4</v>
      </c>
      <c r="D18" s="30"/>
      <c r="E18" s="304">
        <v>2100</v>
      </c>
      <c r="F18" s="305">
        <v>2573</v>
      </c>
      <c r="G18" s="306">
        <v>2230</v>
      </c>
      <c r="H18" s="305">
        <v>3259</v>
      </c>
      <c r="I18" s="304">
        <v>1218</v>
      </c>
      <c r="J18" s="305">
        <v>1418</v>
      </c>
      <c r="K18" s="306">
        <v>1335</v>
      </c>
      <c r="L18" s="305">
        <v>4615</v>
      </c>
      <c r="M18" s="304">
        <v>2415</v>
      </c>
      <c r="N18" s="305">
        <v>2835</v>
      </c>
      <c r="O18" s="306">
        <v>2571</v>
      </c>
      <c r="P18" s="305">
        <v>37931</v>
      </c>
    </row>
    <row r="19" spans="1:16" x14ac:dyDescent="0.15">
      <c r="A19" s="30"/>
      <c r="B19" s="65"/>
      <c r="C19" s="9">
        <v>5</v>
      </c>
      <c r="D19" s="30"/>
      <c r="E19" s="304">
        <v>2107</v>
      </c>
      <c r="F19" s="305">
        <v>2345</v>
      </c>
      <c r="G19" s="310">
        <v>2201</v>
      </c>
      <c r="H19" s="305">
        <v>2930</v>
      </c>
      <c r="I19" s="304">
        <v>1312</v>
      </c>
      <c r="J19" s="305">
        <v>1575</v>
      </c>
      <c r="K19" s="306">
        <v>1373</v>
      </c>
      <c r="L19" s="305">
        <v>7587</v>
      </c>
      <c r="M19" s="304">
        <v>2310</v>
      </c>
      <c r="N19" s="305">
        <v>2835</v>
      </c>
      <c r="O19" s="310">
        <v>2500</v>
      </c>
      <c r="P19" s="305">
        <v>41676</v>
      </c>
    </row>
    <row r="20" spans="1:16" x14ac:dyDescent="0.15">
      <c r="A20" s="30"/>
      <c r="B20" s="65"/>
      <c r="C20" s="9">
        <v>6</v>
      </c>
      <c r="D20" s="30"/>
      <c r="E20" s="304">
        <v>1902</v>
      </c>
      <c r="F20" s="305">
        <v>2258</v>
      </c>
      <c r="G20" s="310">
        <v>2108</v>
      </c>
      <c r="H20" s="305">
        <v>2582</v>
      </c>
      <c r="I20" s="304">
        <v>1260</v>
      </c>
      <c r="J20" s="305">
        <v>1481</v>
      </c>
      <c r="K20" s="306">
        <v>1360</v>
      </c>
      <c r="L20" s="305">
        <v>6246</v>
      </c>
      <c r="M20" s="304">
        <v>2205</v>
      </c>
      <c r="N20" s="305">
        <v>2730</v>
      </c>
      <c r="O20" s="310">
        <v>2431</v>
      </c>
      <c r="P20" s="305">
        <v>34314</v>
      </c>
    </row>
    <row r="21" spans="1:16" x14ac:dyDescent="0.15">
      <c r="A21" s="30"/>
      <c r="B21" s="65"/>
      <c r="C21" s="9">
        <v>7</v>
      </c>
      <c r="D21" s="30"/>
      <c r="E21" s="304">
        <v>2005</v>
      </c>
      <c r="F21" s="305">
        <v>2524</v>
      </c>
      <c r="G21" s="310">
        <v>2189</v>
      </c>
      <c r="H21" s="305">
        <v>2522</v>
      </c>
      <c r="I21" s="304">
        <v>1208</v>
      </c>
      <c r="J21" s="305">
        <v>1470</v>
      </c>
      <c r="K21" s="306">
        <v>1302</v>
      </c>
      <c r="L21" s="305">
        <v>4781</v>
      </c>
      <c r="M21" s="304">
        <v>2205</v>
      </c>
      <c r="N21" s="305">
        <v>2730</v>
      </c>
      <c r="O21" s="310">
        <v>2395</v>
      </c>
      <c r="P21" s="305">
        <v>38244</v>
      </c>
    </row>
    <row r="22" spans="1:16" x14ac:dyDescent="0.15">
      <c r="A22" s="30"/>
      <c r="B22" s="65"/>
      <c r="C22" s="9">
        <v>8</v>
      </c>
      <c r="D22" s="30"/>
      <c r="E22" s="304">
        <v>2100</v>
      </c>
      <c r="F22" s="305">
        <v>2436</v>
      </c>
      <c r="G22" s="310">
        <v>2208</v>
      </c>
      <c r="H22" s="305">
        <v>3186</v>
      </c>
      <c r="I22" s="304">
        <v>1208</v>
      </c>
      <c r="J22" s="305">
        <v>1418</v>
      </c>
      <c r="K22" s="306">
        <v>1281</v>
      </c>
      <c r="L22" s="305">
        <v>5024</v>
      </c>
      <c r="M22" s="304">
        <v>2258</v>
      </c>
      <c r="N22" s="305">
        <v>2625</v>
      </c>
      <c r="O22" s="310">
        <v>2359</v>
      </c>
      <c r="P22" s="305">
        <v>43574</v>
      </c>
    </row>
    <row r="23" spans="1:16" x14ac:dyDescent="0.15">
      <c r="A23" s="30"/>
      <c r="B23" s="65"/>
      <c r="C23" s="9">
        <v>9</v>
      </c>
      <c r="D23" s="30"/>
      <c r="E23" s="304">
        <v>2205</v>
      </c>
      <c r="F23" s="305">
        <v>2552</v>
      </c>
      <c r="G23" s="310">
        <v>2291</v>
      </c>
      <c r="H23" s="8">
        <v>2720</v>
      </c>
      <c r="I23" s="8">
        <v>1260</v>
      </c>
      <c r="J23" s="8">
        <v>1575</v>
      </c>
      <c r="K23" s="8">
        <v>1322</v>
      </c>
      <c r="L23" s="8">
        <v>6971</v>
      </c>
      <c r="M23" s="8">
        <v>2310</v>
      </c>
      <c r="N23" s="8">
        <v>2730</v>
      </c>
      <c r="O23" s="8">
        <v>2471</v>
      </c>
      <c r="P23" s="8">
        <v>41718</v>
      </c>
    </row>
    <row r="24" spans="1:16" x14ac:dyDescent="0.15">
      <c r="A24" s="9"/>
      <c r="B24" s="65"/>
      <c r="C24" s="9">
        <v>10</v>
      </c>
      <c r="D24" s="30"/>
      <c r="E24" s="305">
        <v>2205</v>
      </c>
      <c r="F24" s="305">
        <v>2478</v>
      </c>
      <c r="G24" s="305">
        <v>2254.0810810810817</v>
      </c>
      <c r="H24" s="8">
        <v>2701.2</v>
      </c>
      <c r="I24" s="8">
        <v>1365</v>
      </c>
      <c r="J24" s="8">
        <v>1575</v>
      </c>
      <c r="K24" s="8">
        <v>1476.9717555232171</v>
      </c>
      <c r="L24" s="8">
        <v>8842.6</v>
      </c>
      <c r="M24" s="8">
        <v>2415</v>
      </c>
      <c r="N24" s="8">
        <v>2730</v>
      </c>
      <c r="O24" s="8">
        <v>2601.3692803855643</v>
      </c>
      <c r="P24" s="8">
        <v>38083.1</v>
      </c>
    </row>
    <row r="25" spans="1:16" x14ac:dyDescent="0.15">
      <c r="A25" s="9"/>
      <c r="B25" s="67"/>
      <c r="C25" s="12">
        <v>11</v>
      </c>
      <c r="D25" s="18"/>
      <c r="E25" s="308">
        <v>2205</v>
      </c>
      <c r="F25" s="308">
        <v>2541</v>
      </c>
      <c r="G25" s="308">
        <v>2323.4870343455982</v>
      </c>
      <c r="H25" s="11">
        <v>3129.8</v>
      </c>
      <c r="I25" s="11">
        <v>1417.5</v>
      </c>
      <c r="J25" s="11">
        <v>1596</v>
      </c>
      <c r="K25" s="11">
        <v>1482.2336807460235</v>
      </c>
      <c r="L25" s="11">
        <v>10822.6</v>
      </c>
      <c r="M25" s="11">
        <v>2310</v>
      </c>
      <c r="N25" s="11">
        <v>2940</v>
      </c>
      <c r="O25" s="11">
        <v>2517.5875407043713</v>
      </c>
      <c r="P25" s="11">
        <v>43802.1</v>
      </c>
    </row>
    <row r="48" ht="3.75" customHeight="1" x14ac:dyDescent="0.15"/>
    <row r="49" spans="2:2" x14ac:dyDescent="0.15">
      <c r="B49" s="20"/>
    </row>
    <row r="50" spans="2:2" x14ac:dyDescent="0.15">
      <c r="B50" s="20"/>
    </row>
    <row r="51" spans="2:2" x14ac:dyDescent="0.15">
      <c r="B51" s="20"/>
    </row>
    <row r="52" spans="2:2" x14ac:dyDescent="0.15">
      <c r="B52" s="20"/>
    </row>
  </sheetData>
  <phoneticPr fontId="7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Y42"/>
  <sheetViews>
    <sheetView zoomScale="75" workbookViewId="0">
      <selection activeCell="H25" sqref="H25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321"/>
      <c r="C1" s="321"/>
      <c r="D1" s="321"/>
    </row>
    <row r="2" spans="2:25" ht="12.75" customHeight="1" x14ac:dyDescent="0.15">
      <c r="B2" s="19" t="s">
        <v>269</v>
      </c>
      <c r="C2" s="288"/>
      <c r="D2" s="288"/>
    </row>
    <row r="3" spans="2:25" ht="12.75" customHeight="1" x14ac:dyDescent="0.15">
      <c r="B3" s="288"/>
      <c r="C3" s="288"/>
      <c r="D3" s="288"/>
      <c r="X3" s="20" t="s">
        <v>10</v>
      </c>
    </row>
    <row r="4" spans="2:25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5" ht="13.5" customHeight="1" x14ac:dyDescent="0.15">
      <c r="B5" s="15"/>
      <c r="C5" s="294" t="s">
        <v>261</v>
      </c>
      <c r="D5" s="293"/>
      <c r="E5" s="322" t="s">
        <v>270</v>
      </c>
      <c r="F5" s="323"/>
      <c r="G5" s="323"/>
      <c r="H5" s="324"/>
      <c r="I5" s="322" t="s">
        <v>271</v>
      </c>
      <c r="J5" s="323"/>
      <c r="K5" s="323"/>
      <c r="L5" s="324"/>
      <c r="M5" s="322" t="s">
        <v>272</v>
      </c>
      <c r="N5" s="323"/>
      <c r="O5" s="323"/>
      <c r="P5" s="324"/>
      <c r="Q5" s="322" t="s">
        <v>273</v>
      </c>
      <c r="R5" s="323"/>
      <c r="S5" s="323"/>
      <c r="T5" s="324"/>
      <c r="U5" s="322" t="s">
        <v>11</v>
      </c>
      <c r="V5" s="323"/>
      <c r="W5" s="323"/>
      <c r="X5" s="324"/>
    </row>
    <row r="6" spans="2:25" ht="13.5" customHeight="1" x14ac:dyDescent="0.15">
      <c r="B6" s="297" t="s">
        <v>274</v>
      </c>
      <c r="C6" s="325"/>
      <c r="D6" s="326"/>
      <c r="E6" s="327" t="s">
        <v>275</v>
      </c>
      <c r="F6" s="327" t="s">
        <v>173</v>
      </c>
      <c r="G6" s="327" t="s">
        <v>276</v>
      </c>
      <c r="H6" s="327" t="s">
        <v>8</v>
      </c>
      <c r="I6" s="327" t="s">
        <v>275</v>
      </c>
      <c r="J6" s="327" t="s">
        <v>173</v>
      </c>
      <c r="K6" s="327" t="s">
        <v>276</v>
      </c>
      <c r="L6" s="327" t="s">
        <v>8</v>
      </c>
      <c r="M6" s="327" t="s">
        <v>275</v>
      </c>
      <c r="N6" s="327" t="s">
        <v>173</v>
      </c>
      <c r="O6" s="327" t="s">
        <v>276</v>
      </c>
      <c r="P6" s="327" t="s">
        <v>8</v>
      </c>
      <c r="Q6" s="327" t="s">
        <v>275</v>
      </c>
      <c r="R6" s="327" t="s">
        <v>173</v>
      </c>
      <c r="S6" s="327" t="s">
        <v>276</v>
      </c>
      <c r="T6" s="327" t="s">
        <v>8</v>
      </c>
      <c r="U6" s="327" t="s">
        <v>275</v>
      </c>
      <c r="V6" s="327" t="s">
        <v>173</v>
      </c>
      <c r="W6" s="327" t="s">
        <v>276</v>
      </c>
      <c r="X6" s="327" t="s">
        <v>8</v>
      </c>
    </row>
    <row r="7" spans="2:25" ht="13.5" customHeight="1" x14ac:dyDescent="0.15">
      <c r="B7" s="10"/>
      <c r="C7" s="12"/>
      <c r="D7" s="12"/>
      <c r="E7" s="328"/>
      <c r="F7" s="328"/>
      <c r="G7" s="328" t="s">
        <v>277</v>
      </c>
      <c r="H7" s="328"/>
      <c r="I7" s="328"/>
      <c r="J7" s="328"/>
      <c r="K7" s="328" t="s">
        <v>277</v>
      </c>
      <c r="L7" s="328"/>
      <c r="M7" s="328"/>
      <c r="N7" s="328"/>
      <c r="O7" s="328" t="s">
        <v>277</v>
      </c>
      <c r="P7" s="328"/>
      <c r="Q7" s="328"/>
      <c r="R7" s="328"/>
      <c r="S7" s="328" t="s">
        <v>277</v>
      </c>
      <c r="T7" s="328"/>
      <c r="U7" s="328"/>
      <c r="V7" s="328"/>
      <c r="W7" s="328" t="s">
        <v>277</v>
      </c>
      <c r="X7" s="328"/>
    </row>
    <row r="8" spans="2:25" ht="13.5" customHeight="1" x14ac:dyDescent="0.15">
      <c r="B8" s="65" t="s">
        <v>72</v>
      </c>
      <c r="C8" s="289">
        <v>17</v>
      </c>
      <c r="D8" s="19" t="s">
        <v>105</v>
      </c>
      <c r="E8" s="302">
        <v>2993</v>
      </c>
      <c r="F8" s="302">
        <v>4725</v>
      </c>
      <c r="G8" s="302">
        <v>3535</v>
      </c>
      <c r="H8" s="302">
        <v>710906</v>
      </c>
      <c r="I8" s="302">
        <v>2205</v>
      </c>
      <c r="J8" s="302">
        <v>3360</v>
      </c>
      <c r="K8" s="302">
        <v>2615</v>
      </c>
      <c r="L8" s="302">
        <v>584088</v>
      </c>
      <c r="M8" s="302">
        <v>1523</v>
      </c>
      <c r="N8" s="302">
        <v>2415</v>
      </c>
      <c r="O8" s="302">
        <v>1907</v>
      </c>
      <c r="P8" s="302">
        <v>401836</v>
      </c>
      <c r="Q8" s="302">
        <v>5985</v>
      </c>
      <c r="R8" s="302">
        <v>7980</v>
      </c>
      <c r="S8" s="302">
        <v>6622</v>
      </c>
      <c r="T8" s="302">
        <v>149849</v>
      </c>
      <c r="U8" s="302">
        <v>5250</v>
      </c>
      <c r="V8" s="302">
        <v>7140</v>
      </c>
      <c r="W8" s="302">
        <v>5910</v>
      </c>
      <c r="X8" s="302">
        <v>313018</v>
      </c>
      <c r="Y8" s="9"/>
    </row>
    <row r="9" spans="2:25" ht="13.5" customHeight="1" x14ac:dyDescent="0.15">
      <c r="B9" s="65"/>
      <c r="C9" s="289">
        <v>18</v>
      </c>
      <c r="E9" s="305">
        <v>2940</v>
      </c>
      <c r="F9" s="305">
        <v>4410</v>
      </c>
      <c r="G9" s="305">
        <v>3522</v>
      </c>
      <c r="H9" s="305">
        <v>513300</v>
      </c>
      <c r="I9" s="305">
        <v>2100</v>
      </c>
      <c r="J9" s="305">
        <v>3150</v>
      </c>
      <c r="K9" s="305">
        <v>2662</v>
      </c>
      <c r="L9" s="305">
        <v>457923</v>
      </c>
      <c r="M9" s="305">
        <v>1575</v>
      </c>
      <c r="N9" s="305">
        <v>2468</v>
      </c>
      <c r="O9" s="305">
        <v>2041</v>
      </c>
      <c r="P9" s="305">
        <v>252393</v>
      </c>
      <c r="Q9" s="305">
        <v>6090</v>
      </c>
      <c r="R9" s="305">
        <v>7875</v>
      </c>
      <c r="S9" s="305">
        <v>6911</v>
      </c>
      <c r="T9" s="305">
        <v>123049</v>
      </c>
      <c r="U9" s="305">
        <v>5250</v>
      </c>
      <c r="V9" s="305">
        <v>6615</v>
      </c>
      <c r="W9" s="305">
        <v>5814</v>
      </c>
      <c r="X9" s="305">
        <v>216698</v>
      </c>
      <c r="Y9" s="9"/>
    </row>
    <row r="10" spans="2:25" ht="13.5" customHeight="1" x14ac:dyDescent="0.15">
      <c r="B10" s="65"/>
      <c r="C10" s="289">
        <v>19</v>
      </c>
      <c r="E10" s="305">
        <v>2730</v>
      </c>
      <c r="F10" s="305">
        <v>4200</v>
      </c>
      <c r="G10" s="305">
        <v>3323</v>
      </c>
      <c r="H10" s="305">
        <v>547512</v>
      </c>
      <c r="I10" s="305">
        <v>2100</v>
      </c>
      <c r="J10" s="305">
        <v>3045</v>
      </c>
      <c r="K10" s="305">
        <v>2571</v>
      </c>
      <c r="L10" s="305">
        <v>455794</v>
      </c>
      <c r="M10" s="305">
        <v>1575</v>
      </c>
      <c r="N10" s="305">
        <v>2310</v>
      </c>
      <c r="O10" s="305">
        <v>1981</v>
      </c>
      <c r="P10" s="305">
        <v>310877</v>
      </c>
      <c r="Q10" s="305">
        <v>6510</v>
      </c>
      <c r="R10" s="305">
        <v>7665</v>
      </c>
      <c r="S10" s="305">
        <v>7026</v>
      </c>
      <c r="T10" s="305">
        <v>123773</v>
      </c>
      <c r="U10" s="305">
        <v>5250</v>
      </c>
      <c r="V10" s="305">
        <v>6300</v>
      </c>
      <c r="W10" s="305">
        <v>5635</v>
      </c>
      <c r="X10" s="305">
        <v>219500</v>
      </c>
      <c r="Y10" s="9"/>
    </row>
    <row r="11" spans="2:25" ht="13.5" customHeight="1" x14ac:dyDescent="0.15">
      <c r="B11" s="65"/>
      <c r="C11" s="289">
        <v>20</v>
      </c>
      <c r="E11" s="305">
        <v>2205</v>
      </c>
      <c r="F11" s="305">
        <v>3990</v>
      </c>
      <c r="G11" s="305">
        <v>3056</v>
      </c>
      <c r="H11" s="305">
        <v>531022</v>
      </c>
      <c r="I11" s="305">
        <v>1785</v>
      </c>
      <c r="J11" s="305">
        <v>2940</v>
      </c>
      <c r="K11" s="305">
        <v>2386</v>
      </c>
      <c r="L11" s="305">
        <v>517307</v>
      </c>
      <c r="M11" s="305">
        <v>1313</v>
      </c>
      <c r="N11" s="305">
        <v>2100</v>
      </c>
      <c r="O11" s="305">
        <v>1679</v>
      </c>
      <c r="P11" s="305">
        <v>410882</v>
      </c>
      <c r="Q11" s="305">
        <v>5775</v>
      </c>
      <c r="R11" s="305">
        <v>7665</v>
      </c>
      <c r="S11" s="305">
        <v>6756</v>
      </c>
      <c r="T11" s="305">
        <v>133789</v>
      </c>
      <c r="U11" s="305">
        <v>3990</v>
      </c>
      <c r="V11" s="305">
        <v>6090</v>
      </c>
      <c r="W11" s="305">
        <v>5030</v>
      </c>
      <c r="X11" s="305">
        <v>242064</v>
      </c>
      <c r="Y11" s="9"/>
    </row>
    <row r="12" spans="2:25" ht="13.5" customHeight="1" x14ac:dyDescent="0.15">
      <c r="B12" s="67"/>
      <c r="C12" s="132">
        <v>21</v>
      </c>
      <c r="D12" s="12"/>
      <c r="E12" s="308">
        <v>2100</v>
      </c>
      <c r="F12" s="308">
        <v>3990</v>
      </c>
      <c r="G12" s="308">
        <v>2835</v>
      </c>
      <c r="H12" s="308">
        <v>611086</v>
      </c>
      <c r="I12" s="308">
        <v>1785</v>
      </c>
      <c r="J12" s="308">
        <v>3045</v>
      </c>
      <c r="K12" s="308">
        <v>2277</v>
      </c>
      <c r="L12" s="308">
        <v>595928</v>
      </c>
      <c r="M12" s="308">
        <v>1155</v>
      </c>
      <c r="N12" s="308">
        <v>1995</v>
      </c>
      <c r="O12" s="308">
        <v>1568</v>
      </c>
      <c r="P12" s="308">
        <v>386916</v>
      </c>
      <c r="Q12" s="308">
        <v>4830</v>
      </c>
      <c r="R12" s="308">
        <v>7560</v>
      </c>
      <c r="S12" s="308">
        <v>6040</v>
      </c>
      <c r="T12" s="308">
        <v>133940</v>
      </c>
      <c r="U12" s="308">
        <v>3675</v>
      </c>
      <c r="V12" s="308">
        <v>5775</v>
      </c>
      <c r="W12" s="308">
        <v>4670</v>
      </c>
      <c r="X12" s="308">
        <v>289539</v>
      </c>
      <c r="Y12" s="9"/>
    </row>
    <row r="13" spans="2:25" ht="13.5" customHeight="1" x14ac:dyDescent="0.15">
      <c r="B13" s="65" t="s">
        <v>278</v>
      </c>
      <c r="C13" s="289">
        <v>11</v>
      </c>
      <c r="D13" s="30"/>
      <c r="E13" s="305">
        <v>2625</v>
      </c>
      <c r="F13" s="305">
        <v>3675</v>
      </c>
      <c r="G13" s="305">
        <v>3000</v>
      </c>
      <c r="H13" s="305">
        <v>57083</v>
      </c>
      <c r="I13" s="305">
        <v>1995</v>
      </c>
      <c r="J13" s="305">
        <v>2835</v>
      </c>
      <c r="K13" s="305">
        <v>2427</v>
      </c>
      <c r="L13" s="305">
        <v>54432</v>
      </c>
      <c r="M13" s="305">
        <v>1208</v>
      </c>
      <c r="N13" s="305">
        <v>1806</v>
      </c>
      <c r="O13" s="305">
        <v>1510</v>
      </c>
      <c r="P13" s="305">
        <v>33618</v>
      </c>
      <c r="Q13" s="305">
        <v>5250</v>
      </c>
      <c r="R13" s="305">
        <v>6510</v>
      </c>
      <c r="S13" s="305">
        <v>5889</v>
      </c>
      <c r="T13" s="305">
        <v>13291</v>
      </c>
      <c r="U13" s="305">
        <v>3938</v>
      </c>
      <c r="V13" s="305">
        <v>5040</v>
      </c>
      <c r="W13" s="305">
        <v>4474</v>
      </c>
      <c r="X13" s="305">
        <v>30041</v>
      </c>
      <c r="Y13" s="9"/>
    </row>
    <row r="14" spans="2:25" ht="13.5" customHeight="1" x14ac:dyDescent="0.15">
      <c r="B14" s="65"/>
      <c r="C14" s="289">
        <v>12</v>
      </c>
      <c r="D14" s="30"/>
      <c r="E14" s="305">
        <v>3150</v>
      </c>
      <c r="F14" s="305">
        <v>3885</v>
      </c>
      <c r="G14" s="305">
        <v>3518</v>
      </c>
      <c r="H14" s="305">
        <v>70803</v>
      </c>
      <c r="I14" s="305">
        <v>2415</v>
      </c>
      <c r="J14" s="305">
        <v>3045</v>
      </c>
      <c r="K14" s="305">
        <v>2616</v>
      </c>
      <c r="L14" s="305">
        <v>84905</v>
      </c>
      <c r="M14" s="305">
        <v>1155</v>
      </c>
      <c r="N14" s="305">
        <v>1838</v>
      </c>
      <c r="O14" s="305">
        <v>1436</v>
      </c>
      <c r="P14" s="305">
        <v>42532</v>
      </c>
      <c r="Q14" s="305">
        <v>5040</v>
      </c>
      <c r="R14" s="305">
        <v>6615</v>
      </c>
      <c r="S14" s="305">
        <v>5917</v>
      </c>
      <c r="T14" s="305">
        <v>16250</v>
      </c>
      <c r="U14" s="305">
        <v>4725</v>
      </c>
      <c r="V14" s="305">
        <v>5775</v>
      </c>
      <c r="W14" s="305">
        <v>5156</v>
      </c>
      <c r="X14" s="305">
        <v>38601</v>
      </c>
      <c r="Y14" s="9"/>
    </row>
    <row r="15" spans="2:25" ht="13.5" customHeight="1" x14ac:dyDescent="0.15">
      <c r="B15" s="65" t="s">
        <v>101</v>
      </c>
      <c r="C15" s="289">
        <v>1</v>
      </c>
      <c r="D15" s="30" t="s">
        <v>54</v>
      </c>
      <c r="E15" s="305">
        <v>2730</v>
      </c>
      <c r="F15" s="305">
        <v>3780</v>
      </c>
      <c r="G15" s="305">
        <v>3227</v>
      </c>
      <c r="H15" s="305">
        <v>57493</v>
      </c>
      <c r="I15" s="305">
        <v>2310</v>
      </c>
      <c r="J15" s="305">
        <v>2678</v>
      </c>
      <c r="K15" s="305">
        <v>2538</v>
      </c>
      <c r="L15" s="305">
        <v>60451</v>
      </c>
      <c r="M15" s="305">
        <v>1050</v>
      </c>
      <c r="N15" s="305">
        <v>1628</v>
      </c>
      <c r="O15" s="305">
        <v>1433</v>
      </c>
      <c r="P15" s="305">
        <v>35415</v>
      </c>
      <c r="Q15" s="305">
        <v>4725</v>
      </c>
      <c r="R15" s="305">
        <v>6300</v>
      </c>
      <c r="S15" s="305">
        <v>5525</v>
      </c>
      <c r="T15" s="305">
        <v>10096</v>
      </c>
      <c r="U15" s="305">
        <v>4200</v>
      </c>
      <c r="V15" s="305">
        <v>5408</v>
      </c>
      <c r="W15" s="305">
        <v>4691</v>
      </c>
      <c r="X15" s="305">
        <v>26826</v>
      </c>
      <c r="Y15" s="9"/>
    </row>
    <row r="16" spans="2:25" ht="13.5" customHeight="1" x14ac:dyDescent="0.15">
      <c r="B16" s="65"/>
      <c r="C16" s="289">
        <v>2</v>
      </c>
      <c r="D16" s="30"/>
      <c r="E16" s="305">
        <v>2415</v>
      </c>
      <c r="F16" s="305">
        <v>2993</v>
      </c>
      <c r="G16" s="305">
        <v>2739</v>
      </c>
      <c r="H16" s="305">
        <v>39685</v>
      </c>
      <c r="I16" s="305">
        <v>1995</v>
      </c>
      <c r="J16" s="305">
        <v>2625</v>
      </c>
      <c r="K16" s="305">
        <v>2309</v>
      </c>
      <c r="L16" s="305">
        <v>44698</v>
      </c>
      <c r="M16" s="305">
        <v>1208</v>
      </c>
      <c r="N16" s="305">
        <v>1680</v>
      </c>
      <c r="O16" s="305">
        <v>1470</v>
      </c>
      <c r="P16" s="305">
        <v>31056</v>
      </c>
      <c r="Q16" s="305">
        <v>4725</v>
      </c>
      <c r="R16" s="305">
        <v>5880</v>
      </c>
      <c r="S16" s="305">
        <v>5327</v>
      </c>
      <c r="T16" s="305">
        <v>10097</v>
      </c>
      <c r="U16" s="305">
        <v>4200</v>
      </c>
      <c r="V16" s="305">
        <v>5040</v>
      </c>
      <c r="W16" s="305">
        <v>4615</v>
      </c>
      <c r="X16" s="305">
        <v>21166</v>
      </c>
      <c r="Y16" s="9"/>
    </row>
    <row r="17" spans="2:25" ht="13.5" customHeight="1" x14ac:dyDescent="0.15">
      <c r="B17" s="65"/>
      <c r="C17" s="289">
        <v>3</v>
      </c>
      <c r="D17" s="30"/>
      <c r="E17" s="305">
        <v>1995</v>
      </c>
      <c r="F17" s="305">
        <v>2730</v>
      </c>
      <c r="G17" s="305">
        <v>2498</v>
      </c>
      <c r="H17" s="305">
        <v>63482</v>
      </c>
      <c r="I17" s="305">
        <v>1785</v>
      </c>
      <c r="J17" s="305">
        <v>2310</v>
      </c>
      <c r="K17" s="305">
        <v>2071</v>
      </c>
      <c r="L17" s="305">
        <v>60342</v>
      </c>
      <c r="M17" s="305">
        <v>1313</v>
      </c>
      <c r="N17" s="305">
        <v>1785</v>
      </c>
      <c r="O17" s="305">
        <v>1533</v>
      </c>
      <c r="P17" s="305">
        <v>41668</v>
      </c>
      <c r="Q17" s="305">
        <v>4725</v>
      </c>
      <c r="R17" s="305">
        <v>5985</v>
      </c>
      <c r="S17" s="305">
        <v>5383</v>
      </c>
      <c r="T17" s="305">
        <v>14641</v>
      </c>
      <c r="U17" s="305">
        <v>4095</v>
      </c>
      <c r="V17" s="305">
        <v>4830</v>
      </c>
      <c r="W17" s="305">
        <v>4470</v>
      </c>
      <c r="X17" s="305">
        <v>30373</v>
      </c>
      <c r="Y17" s="9"/>
    </row>
    <row r="18" spans="2:25" ht="13.5" customHeight="1" x14ac:dyDescent="0.15">
      <c r="B18" s="65"/>
      <c r="C18" s="289">
        <v>4</v>
      </c>
      <c r="D18" s="30"/>
      <c r="E18" s="305">
        <v>2205</v>
      </c>
      <c r="F18" s="305">
        <v>2730</v>
      </c>
      <c r="G18" s="305">
        <v>2405</v>
      </c>
      <c r="H18" s="305">
        <v>37147</v>
      </c>
      <c r="I18" s="305">
        <v>1785</v>
      </c>
      <c r="J18" s="305">
        <v>2315</v>
      </c>
      <c r="K18" s="305">
        <v>2097</v>
      </c>
      <c r="L18" s="305">
        <v>34740</v>
      </c>
      <c r="M18" s="305">
        <v>1470</v>
      </c>
      <c r="N18" s="305">
        <v>1890</v>
      </c>
      <c r="O18" s="305">
        <v>1642</v>
      </c>
      <c r="P18" s="305">
        <v>23364</v>
      </c>
      <c r="Q18" s="305">
        <v>5145</v>
      </c>
      <c r="R18" s="305">
        <v>6825</v>
      </c>
      <c r="S18" s="305">
        <v>5920</v>
      </c>
      <c r="T18" s="305">
        <v>8096</v>
      </c>
      <c r="U18" s="305">
        <v>4410</v>
      </c>
      <c r="V18" s="305">
        <v>4935</v>
      </c>
      <c r="W18" s="305">
        <v>4635</v>
      </c>
      <c r="X18" s="305">
        <v>20017</v>
      </c>
      <c r="Y18" s="9"/>
    </row>
    <row r="19" spans="2:25" ht="13.5" customHeight="1" x14ac:dyDescent="0.15">
      <c r="B19" s="65"/>
      <c r="C19" s="289">
        <v>5</v>
      </c>
      <c r="D19" s="30"/>
      <c r="E19" s="305">
        <v>2205</v>
      </c>
      <c r="F19" s="305">
        <v>2730</v>
      </c>
      <c r="G19" s="305">
        <v>2539</v>
      </c>
      <c r="H19" s="305">
        <v>54505</v>
      </c>
      <c r="I19" s="305">
        <v>1890</v>
      </c>
      <c r="J19" s="305">
        <v>2415</v>
      </c>
      <c r="K19" s="305">
        <v>2093</v>
      </c>
      <c r="L19" s="305">
        <v>55875</v>
      </c>
      <c r="M19" s="305">
        <v>1470</v>
      </c>
      <c r="N19" s="305">
        <v>1943</v>
      </c>
      <c r="O19" s="305">
        <v>1697</v>
      </c>
      <c r="P19" s="305">
        <v>34155</v>
      </c>
      <c r="Q19" s="305">
        <v>5250</v>
      </c>
      <c r="R19" s="305">
        <v>6930</v>
      </c>
      <c r="S19" s="305">
        <v>6263</v>
      </c>
      <c r="T19" s="305">
        <v>12472</v>
      </c>
      <c r="U19" s="305">
        <v>4200</v>
      </c>
      <c r="V19" s="305">
        <v>5040</v>
      </c>
      <c r="W19" s="305">
        <v>4591</v>
      </c>
      <c r="X19" s="305">
        <v>24125</v>
      </c>
      <c r="Y19" s="9"/>
    </row>
    <row r="20" spans="2:25" ht="13.5" customHeight="1" x14ac:dyDescent="0.15">
      <c r="B20" s="65"/>
      <c r="C20" s="289">
        <v>6</v>
      </c>
      <c r="D20" s="30"/>
      <c r="E20" s="305">
        <v>2100</v>
      </c>
      <c r="F20" s="305">
        <v>2625</v>
      </c>
      <c r="G20" s="305">
        <v>2413</v>
      </c>
      <c r="H20" s="305">
        <v>53293</v>
      </c>
      <c r="I20" s="305">
        <v>1890</v>
      </c>
      <c r="J20" s="305">
        <v>2415</v>
      </c>
      <c r="K20" s="305">
        <v>2118</v>
      </c>
      <c r="L20" s="305">
        <v>56542</v>
      </c>
      <c r="M20" s="305">
        <v>1470</v>
      </c>
      <c r="N20" s="305">
        <v>1785</v>
      </c>
      <c r="O20" s="305">
        <v>1566</v>
      </c>
      <c r="P20" s="305">
        <v>36281</v>
      </c>
      <c r="Q20" s="305">
        <v>5250</v>
      </c>
      <c r="R20" s="305">
        <v>6090</v>
      </c>
      <c r="S20" s="305">
        <v>5796</v>
      </c>
      <c r="T20" s="305">
        <v>12093</v>
      </c>
      <c r="U20" s="305">
        <v>4200</v>
      </c>
      <c r="V20" s="305">
        <v>4830</v>
      </c>
      <c r="W20" s="305">
        <v>4485</v>
      </c>
      <c r="X20" s="305">
        <v>30406</v>
      </c>
      <c r="Y20" s="9"/>
    </row>
    <row r="21" spans="2:25" ht="13.5" customHeight="1" x14ac:dyDescent="0.15">
      <c r="B21" s="65"/>
      <c r="C21" s="289">
        <v>7</v>
      </c>
      <c r="D21" s="30"/>
      <c r="E21" s="305">
        <v>2205</v>
      </c>
      <c r="F21" s="305">
        <v>2835</v>
      </c>
      <c r="G21" s="305">
        <v>2439</v>
      </c>
      <c r="H21" s="305">
        <v>37123</v>
      </c>
      <c r="I21" s="305">
        <v>1995</v>
      </c>
      <c r="J21" s="305">
        <v>2415</v>
      </c>
      <c r="K21" s="305">
        <v>2129</v>
      </c>
      <c r="L21" s="305">
        <v>42582</v>
      </c>
      <c r="M21" s="305">
        <v>1418</v>
      </c>
      <c r="N21" s="305">
        <v>1838</v>
      </c>
      <c r="O21" s="305">
        <v>1581</v>
      </c>
      <c r="P21" s="305">
        <v>29256</v>
      </c>
      <c r="Q21" s="305">
        <v>5460</v>
      </c>
      <c r="R21" s="305">
        <v>6510</v>
      </c>
      <c r="S21" s="305">
        <v>6088</v>
      </c>
      <c r="T21" s="305">
        <v>9116</v>
      </c>
      <c r="U21" s="305">
        <v>4200</v>
      </c>
      <c r="V21" s="305">
        <v>4830</v>
      </c>
      <c r="W21" s="305">
        <v>4462</v>
      </c>
      <c r="X21" s="305">
        <v>25234</v>
      </c>
      <c r="Y21" s="9"/>
    </row>
    <row r="22" spans="2:25" ht="13.5" customHeight="1" x14ac:dyDescent="0.15">
      <c r="B22" s="65"/>
      <c r="C22" s="289">
        <v>8</v>
      </c>
      <c r="D22" s="30"/>
      <c r="E22" s="305">
        <v>2310</v>
      </c>
      <c r="F22" s="305">
        <v>2730</v>
      </c>
      <c r="G22" s="305">
        <v>2516</v>
      </c>
      <c r="H22" s="305">
        <v>54944</v>
      </c>
      <c r="I22" s="305">
        <v>1943</v>
      </c>
      <c r="J22" s="305">
        <v>2310</v>
      </c>
      <c r="K22" s="305">
        <v>2108</v>
      </c>
      <c r="L22" s="305">
        <v>51894</v>
      </c>
      <c r="M22" s="305">
        <v>1470</v>
      </c>
      <c r="N22" s="305">
        <v>1785</v>
      </c>
      <c r="O22" s="305">
        <v>1609</v>
      </c>
      <c r="P22" s="305">
        <v>30481</v>
      </c>
      <c r="Q22" s="305">
        <v>5460</v>
      </c>
      <c r="R22" s="305">
        <v>6615</v>
      </c>
      <c r="S22" s="305">
        <v>5947</v>
      </c>
      <c r="T22" s="305">
        <v>9984</v>
      </c>
      <c r="U22" s="305">
        <v>4095</v>
      </c>
      <c r="V22" s="305">
        <v>4883</v>
      </c>
      <c r="W22" s="305">
        <v>4495</v>
      </c>
      <c r="X22" s="305">
        <v>28177</v>
      </c>
      <c r="Y22" s="9"/>
    </row>
    <row r="23" spans="2:25" ht="13.5" customHeight="1" x14ac:dyDescent="0.15">
      <c r="B23" s="65"/>
      <c r="C23" s="289">
        <v>9</v>
      </c>
      <c r="D23" s="9"/>
      <c r="E23" s="304">
        <v>2415</v>
      </c>
      <c r="F23" s="304">
        <v>2940</v>
      </c>
      <c r="G23" s="304">
        <v>2661.2014884323989</v>
      </c>
      <c r="H23" s="304">
        <v>56547.199999999997</v>
      </c>
      <c r="I23" s="304">
        <v>1995</v>
      </c>
      <c r="J23" s="304">
        <v>2467.5</v>
      </c>
      <c r="K23" s="304">
        <v>2170.1578423211845</v>
      </c>
      <c r="L23" s="304">
        <v>61672.800000000003</v>
      </c>
      <c r="M23" s="304">
        <v>1470</v>
      </c>
      <c r="N23" s="304">
        <v>1890</v>
      </c>
      <c r="O23" s="304">
        <v>1592.3945520581115</v>
      </c>
      <c r="P23" s="304">
        <v>35174.699999999997</v>
      </c>
      <c r="Q23" s="304">
        <v>5250</v>
      </c>
      <c r="R23" s="304">
        <v>6300</v>
      </c>
      <c r="S23" s="304">
        <v>5797.6619090857484</v>
      </c>
      <c r="T23" s="304">
        <v>13013.7</v>
      </c>
      <c r="U23" s="304">
        <v>4200</v>
      </c>
      <c r="V23" s="304">
        <v>4830</v>
      </c>
      <c r="W23" s="304">
        <v>4508.6467682379171</v>
      </c>
      <c r="X23" s="305">
        <v>32143.9</v>
      </c>
      <c r="Y23" s="9"/>
    </row>
    <row r="24" spans="2:25" ht="13.5" customHeight="1" x14ac:dyDescent="0.15">
      <c r="B24" s="65"/>
      <c r="C24" s="289">
        <v>10</v>
      </c>
      <c r="D24" s="30"/>
      <c r="E24" s="305">
        <v>2625</v>
      </c>
      <c r="F24" s="305">
        <v>3150</v>
      </c>
      <c r="G24" s="305">
        <v>2841.6406627249016</v>
      </c>
      <c r="H24" s="305">
        <v>55059.999999999993</v>
      </c>
      <c r="I24" s="305">
        <v>2205</v>
      </c>
      <c r="J24" s="305">
        <v>2572.5</v>
      </c>
      <c r="K24" s="305">
        <v>2362.6848830935251</v>
      </c>
      <c r="L24" s="305">
        <v>56357.100000000006</v>
      </c>
      <c r="M24" s="305">
        <v>1522.5</v>
      </c>
      <c r="N24" s="305">
        <v>1785</v>
      </c>
      <c r="O24" s="305">
        <v>1609.0104669654479</v>
      </c>
      <c r="P24" s="305">
        <v>31287.599999999999</v>
      </c>
      <c r="Q24" s="305">
        <v>5040</v>
      </c>
      <c r="R24" s="310">
        <v>6300</v>
      </c>
      <c r="S24" s="305">
        <v>5630.8623364833084</v>
      </c>
      <c r="T24" s="305">
        <v>10510.9</v>
      </c>
      <c r="U24" s="305">
        <v>3990</v>
      </c>
      <c r="V24" s="305">
        <v>4935</v>
      </c>
      <c r="W24" s="305">
        <v>4512.3875789660997</v>
      </c>
      <c r="X24" s="305">
        <v>24359.700000000004</v>
      </c>
      <c r="Y24" s="9"/>
    </row>
    <row r="25" spans="2:25" ht="13.5" customHeight="1" x14ac:dyDescent="0.15">
      <c r="B25" s="67"/>
      <c r="C25" s="132">
        <v>11</v>
      </c>
      <c r="D25" s="18"/>
      <c r="E25" s="308">
        <v>2940</v>
      </c>
      <c r="F25" s="308">
        <v>3465</v>
      </c>
      <c r="G25" s="308">
        <v>3102.7857480900552</v>
      </c>
      <c r="H25" s="308">
        <v>50001.600000000006</v>
      </c>
      <c r="I25" s="308">
        <v>2310</v>
      </c>
      <c r="J25" s="308">
        <v>2730</v>
      </c>
      <c r="K25" s="308">
        <v>2499.7162126104013</v>
      </c>
      <c r="L25" s="308">
        <v>50786.399999999994</v>
      </c>
      <c r="M25" s="308">
        <v>1470</v>
      </c>
      <c r="N25" s="308">
        <v>1785</v>
      </c>
      <c r="O25" s="308">
        <v>1592.6307449728447</v>
      </c>
      <c r="P25" s="308">
        <v>35396.6</v>
      </c>
      <c r="Q25" s="308">
        <v>5460</v>
      </c>
      <c r="R25" s="308">
        <v>6510</v>
      </c>
      <c r="S25" s="308">
        <v>5944.8868959636156</v>
      </c>
      <c r="T25" s="308">
        <v>10751.9</v>
      </c>
      <c r="U25" s="308">
        <v>3990</v>
      </c>
      <c r="V25" s="308">
        <v>4987.5</v>
      </c>
      <c r="W25" s="308">
        <v>4532.7150694325392</v>
      </c>
      <c r="X25" s="311">
        <v>23375.799999999996</v>
      </c>
      <c r="Y25" s="9"/>
    </row>
    <row r="26" spans="2:25" ht="13.5" customHeight="1" x14ac:dyDescent="0.15">
      <c r="B26" s="329"/>
      <c r="C26" s="330"/>
      <c r="D26" s="331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9"/>
    </row>
    <row r="27" spans="2:25" ht="13.5" customHeight="1" x14ac:dyDescent="0.15">
      <c r="B27" s="332"/>
      <c r="C27" s="330"/>
      <c r="D27" s="333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9"/>
    </row>
    <row r="28" spans="2:25" ht="13.5" customHeight="1" x14ac:dyDescent="0.15">
      <c r="B28" s="334" t="s">
        <v>79</v>
      </c>
      <c r="C28" s="330"/>
      <c r="D28" s="331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9"/>
    </row>
    <row r="29" spans="2:25" ht="13.5" customHeight="1" x14ac:dyDescent="0.15">
      <c r="B29" s="335">
        <v>40486</v>
      </c>
      <c r="C29" s="336"/>
      <c r="D29" s="337">
        <v>40491</v>
      </c>
      <c r="E29" s="305">
        <v>2940</v>
      </c>
      <c r="F29" s="305">
        <v>3255</v>
      </c>
      <c r="G29" s="305">
        <v>3028.9592869375688</v>
      </c>
      <c r="H29" s="305">
        <v>14514</v>
      </c>
      <c r="I29" s="305">
        <v>2310</v>
      </c>
      <c r="J29" s="305">
        <v>2625</v>
      </c>
      <c r="K29" s="305">
        <v>2455.6879207871957</v>
      </c>
      <c r="L29" s="305">
        <v>15807.7</v>
      </c>
      <c r="M29" s="305">
        <v>1522.5</v>
      </c>
      <c r="N29" s="305">
        <v>1732.5</v>
      </c>
      <c r="O29" s="305">
        <v>1574.6339896496343</v>
      </c>
      <c r="P29" s="305">
        <v>9297</v>
      </c>
      <c r="Q29" s="305">
        <v>5460</v>
      </c>
      <c r="R29" s="305">
        <v>6300</v>
      </c>
      <c r="S29" s="305">
        <v>5875.618034586877</v>
      </c>
      <c r="T29" s="305">
        <v>2913.7</v>
      </c>
      <c r="U29" s="305">
        <v>3990</v>
      </c>
      <c r="V29" s="305">
        <v>4725.3150000000005</v>
      </c>
      <c r="W29" s="305">
        <v>4469.5885640584702</v>
      </c>
      <c r="X29" s="305">
        <v>6000.3</v>
      </c>
      <c r="Y29" s="9"/>
    </row>
    <row r="30" spans="2:25" ht="13.5" customHeight="1" x14ac:dyDescent="0.15">
      <c r="B30" s="338" t="s">
        <v>80</v>
      </c>
      <c r="C30" s="339"/>
      <c r="D30" s="337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9"/>
    </row>
    <row r="31" spans="2:25" ht="13.5" customHeight="1" x14ac:dyDescent="0.15">
      <c r="B31" s="335">
        <v>40492</v>
      </c>
      <c r="C31" s="336"/>
      <c r="D31" s="337">
        <v>40498</v>
      </c>
      <c r="E31" s="123">
        <v>2940</v>
      </c>
      <c r="F31" s="123">
        <v>3412.5</v>
      </c>
      <c r="G31" s="123">
        <v>3063.1057857055425</v>
      </c>
      <c r="H31" s="123">
        <v>10579.8</v>
      </c>
      <c r="I31" s="123">
        <v>2310</v>
      </c>
      <c r="J31" s="123">
        <v>2625</v>
      </c>
      <c r="K31" s="123">
        <v>2476.4741232102988</v>
      </c>
      <c r="L31" s="123">
        <v>11566.2</v>
      </c>
      <c r="M31" s="123">
        <v>1470</v>
      </c>
      <c r="N31" s="123">
        <v>1732.5</v>
      </c>
      <c r="O31" s="123">
        <v>1596.0240667976425</v>
      </c>
      <c r="P31" s="123">
        <v>8100</v>
      </c>
      <c r="Q31" s="123">
        <v>5460</v>
      </c>
      <c r="R31" s="123">
        <v>6510</v>
      </c>
      <c r="S31" s="123">
        <v>5964.3201997031456</v>
      </c>
      <c r="T31" s="123">
        <v>2594.4</v>
      </c>
      <c r="U31" s="123">
        <v>4200</v>
      </c>
      <c r="V31" s="123">
        <v>4935</v>
      </c>
      <c r="W31" s="123">
        <v>4530.0740986654273</v>
      </c>
      <c r="X31" s="123">
        <v>5932.4</v>
      </c>
      <c r="Y31" s="9"/>
    </row>
    <row r="32" spans="2:25" ht="13.5" customHeight="1" x14ac:dyDescent="0.15">
      <c r="B32" s="338" t="s">
        <v>81</v>
      </c>
      <c r="C32" s="339"/>
      <c r="D32" s="337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9"/>
    </row>
    <row r="33" spans="2:25" ht="13.5" customHeight="1" x14ac:dyDescent="0.15">
      <c r="B33" s="335">
        <v>40499</v>
      </c>
      <c r="C33" s="336"/>
      <c r="D33" s="337">
        <v>40504</v>
      </c>
      <c r="E33" s="123">
        <v>2961</v>
      </c>
      <c r="F33" s="123">
        <v>3465</v>
      </c>
      <c r="G33" s="123">
        <v>3090.9169859836647</v>
      </c>
      <c r="H33" s="123">
        <v>9371.6</v>
      </c>
      <c r="I33" s="123">
        <v>2415</v>
      </c>
      <c r="J33" s="123">
        <v>2730</v>
      </c>
      <c r="K33" s="123">
        <v>2525.3477614896988</v>
      </c>
      <c r="L33" s="123">
        <v>9037.6</v>
      </c>
      <c r="M33" s="123">
        <v>1543.5</v>
      </c>
      <c r="N33" s="123">
        <v>1785</v>
      </c>
      <c r="O33" s="123">
        <v>1595.4867914438507</v>
      </c>
      <c r="P33" s="123">
        <v>8652.7000000000007</v>
      </c>
      <c r="Q33" s="123">
        <v>5460</v>
      </c>
      <c r="R33" s="123">
        <v>6510</v>
      </c>
      <c r="S33" s="123">
        <v>5968.2318026380071</v>
      </c>
      <c r="T33" s="123">
        <v>2110.6999999999998</v>
      </c>
      <c r="U33" s="123">
        <v>4410</v>
      </c>
      <c r="V33" s="123">
        <v>4987.5</v>
      </c>
      <c r="W33" s="123">
        <v>4602.2935708398218</v>
      </c>
      <c r="X33" s="123">
        <v>5357.4</v>
      </c>
      <c r="Y33" s="9"/>
    </row>
    <row r="34" spans="2:25" ht="13.5" customHeight="1" x14ac:dyDescent="0.15">
      <c r="B34" s="338" t="s">
        <v>82</v>
      </c>
      <c r="C34" s="339"/>
      <c r="D34" s="337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9"/>
    </row>
    <row r="35" spans="2:25" ht="13.5" customHeight="1" x14ac:dyDescent="0.15">
      <c r="B35" s="335">
        <v>40506</v>
      </c>
      <c r="C35" s="336"/>
      <c r="D35" s="337">
        <v>40512</v>
      </c>
      <c r="E35" s="123">
        <v>3045</v>
      </c>
      <c r="F35" s="123">
        <v>3465</v>
      </c>
      <c r="G35" s="123">
        <v>3195.8524251968524</v>
      </c>
      <c r="H35" s="123">
        <v>15536.2</v>
      </c>
      <c r="I35" s="123">
        <v>2520</v>
      </c>
      <c r="J35" s="123">
        <v>2656.5</v>
      </c>
      <c r="K35" s="123">
        <v>2569.8413645338833</v>
      </c>
      <c r="L35" s="123">
        <v>14374.9</v>
      </c>
      <c r="M35" s="123">
        <v>1556.94</v>
      </c>
      <c r="N35" s="123">
        <v>1785</v>
      </c>
      <c r="O35" s="123">
        <v>1623.6589456869008</v>
      </c>
      <c r="P35" s="123">
        <v>9346.9</v>
      </c>
      <c r="Q35" s="123">
        <v>5775</v>
      </c>
      <c r="R35" s="123">
        <v>6300</v>
      </c>
      <c r="S35" s="123">
        <v>6001.523391370175</v>
      </c>
      <c r="T35" s="123">
        <v>3133.1</v>
      </c>
      <c r="U35" s="123">
        <v>4386.9000000000005</v>
      </c>
      <c r="V35" s="123">
        <v>4847.01</v>
      </c>
      <c r="W35" s="123">
        <v>4590.4925382818565</v>
      </c>
      <c r="X35" s="123">
        <v>6085.7</v>
      </c>
      <c r="Y35" s="9"/>
    </row>
    <row r="36" spans="2:25" ht="13.5" customHeight="1" x14ac:dyDescent="0.15">
      <c r="B36" s="338" t="s">
        <v>83</v>
      </c>
      <c r="C36" s="339"/>
      <c r="D36" s="337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9"/>
    </row>
    <row r="37" spans="2:25" ht="13.5" customHeight="1" x14ac:dyDescent="0.15">
      <c r="B37" s="340"/>
      <c r="C37" s="341"/>
      <c r="D37" s="342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9"/>
    </row>
    <row r="38" spans="2:25" ht="3.7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2:25" ht="13.5" customHeight="1" x14ac:dyDescent="0.15">
      <c r="B39" s="20" t="s">
        <v>279</v>
      </c>
      <c r="C39" s="19" t="s">
        <v>280</v>
      </c>
    </row>
    <row r="40" spans="2:25" ht="13.5" customHeight="1" x14ac:dyDescent="0.15">
      <c r="B40" s="41" t="s">
        <v>281</v>
      </c>
      <c r="C40" s="19" t="s">
        <v>282</v>
      </c>
    </row>
    <row r="41" spans="2:25" ht="13.5" customHeight="1" x14ac:dyDescent="0.15">
      <c r="B41" s="41" t="s">
        <v>36</v>
      </c>
      <c r="C41" s="19" t="s">
        <v>283</v>
      </c>
    </row>
    <row r="42" spans="2:25" ht="13.5" customHeight="1" x14ac:dyDescent="0.15">
      <c r="B42" s="41"/>
    </row>
  </sheetData>
  <phoneticPr fontId="7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Y42"/>
  <sheetViews>
    <sheetView zoomScale="75" workbookViewId="0">
      <selection activeCell="H25" sqref="H25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321"/>
      <c r="C1" s="321"/>
      <c r="D1" s="321"/>
    </row>
    <row r="2" spans="2:25" ht="12.75" customHeight="1" x14ac:dyDescent="0.15">
      <c r="B2" s="19" t="str">
        <f>近和31!B2&amp;"　（つづき）"</f>
        <v>(2)和牛チルド「3」の品目別価格　（つづき）</v>
      </c>
      <c r="C2" s="288"/>
      <c r="D2" s="288"/>
    </row>
    <row r="3" spans="2:25" ht="12.75" customHeight="1" x14ac:dyDescent="0.15">
      <c r="B3" s="288"/>
      <c r="C3" s="288"/>
      <c r="D3" s="288"/>
      <c r="X3" s="20" t="s">
        <v>10</v>
      </c>
    </row>
    <row r="4" spans="2:25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5" ht="13.5" customHeight="1" x14ac:dyDescent="0.15">
      <c r="B5" s="15"/>
      <c r="C5" s="294" t="s">
        <v>261</v>
      </c>
      <c r="D5" s="293"/>
      <c r="E5" s="322" t="s">
        <v>284</v>
      </c>
      <c r="F5" s="323"/>
      <c r="G5" s="323"/>
      <c r="H5" s="324"/>
      <c r="I5" s="322" t="s">
        <v>285</v>
      </c>
      <c r="J5" s="323"/>
      <c r="K5" s="323"/>
      <c r="L5" s="324"/>
      <c r="M5" s="322" t="s">
        <v>286</v>
      </c>
      <c r="N5" s="323"/>
      <c r="O5" s="323"/>
      <c r="P5" s="324"/>
      <c r="Q5" s="322" t="s">
        <v>287</v>
      </c>
      <c r="R5" s="323"/>
      <c r="S5" s="323"/>
      <c r="T5" s="324"/>
      <c r="U5" s="322" t="s">
        <v>288</v>
      </c>
      <c r="V5" s="323"/>
      <c r="W5" s="323"/>
      <c r="X5" s="324"/>
    </row>
    <row r="6" spans="2:25" ht="13.5" customHeight="1" x14ac:dyDescent="0.15">
      <c r="B6" s="297" t="s">
        <v>274</v>
      </c>
      <c r="C6" s="325"/>
      <c r="D6" s="326"/>
      <c r="E6" s="327" t="s">
        <v>275</v>
      </c>
      <c r="F6" s="343" t="s">
        <v>173</v>
      </c>
      <c r="G6" s="327" t="s">
        <v>276</v>
      </c>
      <c r="H6" s="344" t="s">
        <v>8</v>
      </c>
      <c r="I6" s="327" t="s">
        <v>275</v>
      </c>
      <c r="J6" s="343" t="s">
        <v>173</v>
      </c>
      <c r="K6" s="327" t="s">
        <v>276</v>
      </c>
      <c r="L6" s="344" t="s">
        <v>8</v>
      </c>
      <c r="M6" s="327" t="s">
        <v>275</v>
      </c>
      <c r="N6" s="343" t="s">
        <v>173</v>
      </c>
      <c r="O6" s="327" t="s">
        <v>276</v>
      </c>
      <c r="P6" s="344" t="s">
        <v>8</v>
      </c>
      <c r="Q6" s="327" t="s">
        <v>275</v>
      </c>
      <c r="R6" s="343" t="s">
        <v>173</v>
      </c>
      <c r="S6" s="327" t="s">
        <v>276</v>
      </c>
      <c r="T6" s="344" t="s">
        <v>8</v>
      </c>
      <c r="U6" s="327" t="s">
        <v>275</v>
      </c>
      <c r="V6" s="343" t="s">
        <v>173</v>
      </c>
      <c r="W6" s="327" t="s">
        <v>276</v>
      </c>
      <c r="X6" s="344" t="s">
        <v>8</v>
      </c>
    </row>
    <row r="7" spans="2:25" ht="13.5" customHeight="1" x14ac:dyDescent="0.15">
      <c r="B7" s="10"/>
      <c r="C7" s="12"/>
      <c r="D7" s="12"/>
      <c r="E7" s="328"/>
      <c r="F7" s="345"/>
      <c r="G7" s="328" t="s">
        <v>277</v>
      </c>
      <c r="H7" s="346"/>
      <c r="I7" s="328"/>
      <c r="J7" s="345"/>
      <c r="K7" s="328" t="s">
        <v>277</v>
      </c>
      <c r="L7" s="346"/>
      <c r="M7" s="328"/>
      <c r="N7" s="345"/>
      <c r="O7" s="328" t="s">
        <v>277</v>
      </c>
      <c r="P7" s="346"/>
      <c r="Q7" s="328"/>
      <c r="R7" s="345"/>
      <c r="S7" s="328" t="s">
        <v>277</v>
      </c>
      <c r="T7" s="346"/>
      <c r="U7" s="328"/>
      <c r="V7" s="345"/>
      <c r="W7" s="328" t="s">
        <v>277</v>
      </c>
      <c r="X7" s="346"/>
    </row>
    <row r="8" spans="2:25" ht="13.5" customHeight="1" x14ac:dyDescent="0.15">
      <c r="B8" s="65" t="s">
        <v>72</v>
      </c>
      <c r="C8" s="289">
        <v>17</v>
      </c>
      <c r="D8" s="19" t="s">
        <v>105</v>
      </c>
      <c r="E8" s="302">
        <v>5544</v>
      </c>
      <c r="F8" s="303">
        <v>7665</v>
      </c>
      <c r="G8" s="302">
        <v>6170</v>
      </c>
      <c r="H8" s="347">
        <v>149197</v>
      </c>
      <c r="I8" s="302">
        <v>1680</v>
      </c>
      <c r="J8" s="303">
        <v>2437</v>
      </c>
      <c r="K8" s="302">
        <v>2071</v>
      </c>
      <c r="L8" s="347">
        <v>414859</v>
      </c>
      <c r="M8" s="302">
        <v>2310</v>
      </c>
      <c r="N8" s="303">
        <v>2940</v>
      </c>
      <c r="O8" s="302">
        <v>2542</v>
      </c>
      <c r="P8" s="347">
        <v>215093</v>
      </c>
      <c r="Q8" s="302">
        <v>2310</v>
      </c>
      <c r="R8" s="303">
        <v>2940</v>
      </c>
      <c r="S8" s="302">
        <v>2652</v>
      </c>
      <c r="T8" s="347">
        <v>179430</v>
      </c>
      <c r="U8" s="302">
        <v>2310</v>
      </c>
      <c r="V8" s="303">
        <v>3150</v>
      </c>
      <c r="W8" s="302">
        <v>2692</v>
      </c>
      <c r="X8" s="302">
        <v>137344</v>
      </c>
      <c r="Y8" s="9"/>
    </row>
    <row r="9" spans="2:25" ht="13.5" customHeight="1" x14ac:dyDescent="0.15">
      <c r="B9" s="65"/>
      <c r="C9" s="289">
        <v>18</v>
      </c>
      <c r="E9" s="305">
        <v>5565</v>
      </c>
      <c r="F9" s="306">
        <v>7046</v>
      </c>
      <c r="G9" s="305">
        <v>6107</v>
      </c>
      <c r="H9" s="310">
        <v>69407</v>
      </c>
      <c r="I9" s="305">
        <v>1470</v>
      </c>
      <c r="J9" s="306">
        <v>2426</v>
      </c>
      <c r="K9" s="305">
        <v>1951</v>
      </c>
      <c r="L9" s="310">
        <v>279562</v>
      </c>
      <c r="M9" s="305">
        <v>2310</v>
      </c>
      <c r="N9" s="306">
        <v>2993</v>
      </c>
      <c r="O9" s="305">
        <v>2640</v>
      </c>
      <c r="P9" s="310">
        <v>176620</v>
      </c>
      <c r="Q9" s="305">
        <v>2415</v>
      </c>
      <c r="R9" s="306">
        <v>3077</v>
      </c>
      <c r="S9" s="305">
        <v>2752</v>
      </c>
      <c r="T9" s="310">
        <v>152028</v>
      </c>
      <c r="U9" s="305">
        <v>2415</v>
      </c>
      <c r="V9" s="306">
        <v>3150</v>
      </c>
      <c r="W9" s="305">
        <v>2768</v>
      </c>
      <c r="X9" s="305">
        <v>114838</v>
      </c>
      <c r="Y9" s="9"/>
    </row>
    <row r="10" spans="2:25" ht="13.5" customHeight="1" x14ac:dyDescent="0.15">
      <c r="B10" s="65"/>
      <c r="C10" s="289">
        <v>19</v>
      </c>
      <c r="E10" s="305">
        <v>5513</v>
      </c>
      <c r="F10" s="306">
        <v>6825</v>
      </c>
      <c r="G10" s="305">
        <v>5843</v>
      </c>
      <c r="H10" s="310">
        <v>55794</v>
      </c>
      <c r="I10" s="305">
        <v>1365</v>
      </c>
      <c r="J10" s="306">
        <v>2100</v>
      </c>
      <c r="K10" s="305">
        <v>1867</v>
      </c>
      <c r="L10" s="310">
        <v>314484</v>
      </c>
      <c r="M10" s="305">
        <v>2205</v>
      </c>
      <c r="N10" s="306">
        <v>2783</v>
      </c>
      <c r="O10" s="305">
        <v>2480</v>
      </c>
      <c r="P10" s="310">
        <v>157136</v>
      </c>
      <c r="Q10" s="305">
        <v>2415</v>
      </c>
      <c r="R10" s="306">
        <v>2951</v>
      </c>
      <c r="S10" s="305">
        <v>2692</v>
      </c>
      <c r="T10" s="310">
        <v>147220</v>
      </c>
      <c r="U10" s="305">
        <v>2415</v>
      </c>
      <c r="V10" s="306">
        <v>2951</v>
      </c>
      <c r="W10" s="305">
        <v>2693</v>
      </c>
      <c r="X10" s="305">
        <v>115708</v>
      </c>
      <c r="Y10" s="9"/>
    </row>
    <row r="11" spans="2:25" ht="13.5" customHeight="1" x14ac:dyDescent="0.15">
      <c r="B11" s="65"/>
      <c r="C11" s="289">
        <v>20</v>
      </c>
      <c r="E11" s="305">
        <v>4305</v>
      </c>
      <c r="F11" s="306">
        <v>6615</v>
      </c>
      <c r="G11" s="305">
        <v>5397</v>
      </c>
      <c r="H11" s="310">
        <v>65151</v>
      </c>
      <c r="I11" s="305">
        <v>1208</v>
      </c>
      <c r="J11" s="306">
        <v>1995</v>
      </c>
      <c r="K11" s="305">
        <v>1747</v>
      </c>
      <c r="L11" s="310">
        <v>263397</v>
      </c>
      <c r="M11" s="305">
        <v>1785</v>
      </c>
      <c r="N11" s="306">
        <v>2772</v>
      </c>
      <c r="O11" s="305">
        <v>2412</v>
      </c>
      <c r="P11" s="310">
        <v>144512</v>
      </c>
      <c r="Q11" s="305">
        <v>1995</v>
      </c>
      <c r="R11" s="306">
        <v>2867</v>
      </c>
      <c r="S11" s="305">
        <v>2616</v>
      </c>
      <c r="T11" s="310">
        <v>142545</v>
      </c>
      <c r="U11" s="305">
        <v>2100</v>
      </c>
      <c r="V11" s="306">
        <v>2940</v>
      </c>
      <c r="W11" s="305">
        <v>2615</v>
      </c>
      <c r="X11" s="305">
        <v>118949</v>
      </c>
      <c r="Y11" s="9"/>
    </row>
    <row r="12" spans="2:25" ht="13.5" customHeight="1" x14ac:dyDescent="0.15">
      <c r="B12" s="67"/>
      <c r="C12" s="132">
        <v>21</v>
      </c>
      <c r="D12" s="12"/>
      <c r="E12" s="308">
        <v>4200</v>
      </c>
      <c r="F12" s="309">
        <v>6300</v>
      </c>
      <c r="G12" s="308">
        <v>5003</v>
      </c>
      <c r="H12" s="311">
        <v>64761</v>
      </c>
      <c r="I12" s="308">
        <v>1050</v>
      </c>
      <c r="J12" s="309">
        <v>1943</v>
      </c>
      <c r="K12" s="308">
        <v>1554</v>
      </c>
      <c r="L12" s="311">
        <v>315616</v>
      </c>
      <c r="M12" s="308">
        <v>1838</v>
      </c>
      <c r="N12" s="309">
        <v>2730</v>
      </c>
      <c r="O12" s="308">
        <v>2217</v>
      </c>
      <c r="P12" s="311">
        <v>150375</v>
      </c>
      <c r="Q12" s="308">
        <v>1995</v>
      </c>
      <c r="R12" s="309">
        <v>2835</v>
      </c>
      <c r="S12" s="308">
        <v>2484</v>
      </c>
      <c r="T12" s="311">
        <v>154431</v>
      </c>
      <c r="U12" s="308">
        <v>1995</v>
      </c>
      <c r="V12" s="309">
        <v>2940</v>
      </c>
      <c r="W12" s="308">
        <v>2436</v>
      </c>
      <c r="X12" s="308">
        <v>130985</v>
      </c>
      <c r="Y12" s="9"/>
    </row>
    <row r="13" spans="2:25" ht="13.5" customHeight="1" x14ac:dyDescent="0.15">
      <c r="B13" s="65" t="s">
        <v>278</v>
      </c>
      <c r="C13" s="289">
        <v>11</v>
      </c>
      <c r="D13" s="30"/>
      <c r="E13" s="305">
        <v>4200</v>
      </c>
      <c r="F13" s="305">
        <v>5175</v>
      </c>
      <c r="G13" s="305">
        <v>4771</v>
      </c>
      <c r="H13" s="305">
        <v>5467</v>
      </c>
      <c r="I13" s="305">
        <v>1155</v>
      </c>
      <c r="J13" s="305">
        <v>1470</v>
      </c>
      <c r="K13" s="305">
        <v>1304</v>
      </c>
      <c r="L13" s="305">
        <v>25615</v>
      </c>
      <c r="M13" s="305">
        <v>1890</v>
      </c>
      <c r="N13" s="305">
        <v>2415</v>
      </c>
      <c r="O13" s="305">
        <v>2065</v>
      </c>
      <c r="P13" s="305">
        <v>13684</v>
      </c>
      <c r="Q13" s="305">
        <v>2079</v>
      </c>
      <c r="R13" s="305">
        <v>2520</v>
      </c>
      <c r="S13" s="305">
        <v>2280</v>
      </c>
      <c r="T13" s="305">
        <v>12569</v>
      </c>
      <c r="U13" s="305">
        <v>2079</v>
      </c>
      <c r="V13" s="305">
        <v>2520</v>
      </c>
      <c r="W13" s="305">
        <v>2324</v>
      </c>
      <c r="X13" s="305">
        <v>11224</v>
      </c>
      <c r="Y13" s="9"/>
    </row>
    <row r="14" spans="2:25" ht="13.5" customHeight="1" x14ac:dyDescent="0.15">
      <c r="B14" s="65"/>
      <c r="C14" s="289">
        <v>12</v>
      </c>
      <c r="D14" s="30"/>
      <c r="E14" s="305">
        <v>4914</v>
      </c>
      <c r="F14" s="305">
        <v>6090</v>
      </c>
      <c r="G14" s="305">
        <v>5195</v>
      </c>
      <c r="H14" s="305">
        <v>9843</v>
      </c>
      <c r="I14" s="305">
        <v>1050</v>
      </c>
      <c r="J14" s="305">
        <v>1470</v>
      </c>
      <c r="K14" s="305">
        <v>1263</v>
      </c>
      <c r="L14" s="305">
        <v>39768</v>
      </c>
      <c r="M14" s="305">
        <v>1890</v>
      </c>
      <c r="N14" s="305">
        <v>2415</v>
      </c>
      <c r="O14" s="305">
        <v>2157</v>
      </c>
      <c r="P14" s="305">
        <v>19251</v>
      </c>
      <c r="Q14" s="305">
        <v>2100</v>
      </c>
      <c r="R14" s="305">
        <v>2520</v>
      </c>
      <c r="S14" s="305">
        <v>2311</v>
      </c>
      <c r="T14" s="305">
        <v>21108</v>
      </c>
      <c r="U14" s="305">
        <v>2100</v>
      </c>
      <c r="V14" s="305">
        <v>2573</v>
      </c>
      <c r="W14" s="305">
        <v>2352</v>
      </c>
      <c r="X14" s="305">
        <v>18347</v>
      </c>
      <c r="Y14" s="9"/>
    </row>
    <row r="15" spans="2:25" ht="13.5" customHeight="1" x14ac:dyDescent="0.15">
      <c r="B15" s="65" t="s">
        <v>101</v>
      </c>
      <c r="C15" s="289">
        <v>1</v>
      </c>
      <c r="D15" s="30" t="s">
        <v>54</v>
      </c>
      <c r="E15" s="305">
        <v>4505</v>
      </c>
      <c r="F15" s="305">
        <v>5630</v>
      </c>
      <c r="G15" s="305">
        <v>4899</v>
      </c>
      <c r="H15" s="305">
        <v>11100</v>
      </c>
      <c r="I15" s="305">
        <v>998</v>
      </c>
      <c r="J15" s="305">
        <v>1470</v>
      </c>
      <c r="K15" s="305">
        <v>1211</v>
      </c>
      <c r="L15" s="305">
        <v>29764</v>
      </c>
      <c r="M15" s="305">
        <v>1680</v>
      </c>
      <c r="N15" s="305">
        <v>2415</v>
      </c>
      <c r="O15" s="305">
        <v>2040</v>
      </c>
      <c r="P15" s="305">
        <v>13999</v>
      </c>
      <c r="Q15" s="305">
        <v>1890</v>
      </c>
      <c r="R15" s="305">
        <v>2520</v>
      </c>
      <c r="S15" s="305">
        <v>2249</v>
      </c>
      <c r="T15" s="305">
        <v>13696</v>
      </c>
      <c r="U15" s="305">
        <v>1890</v>
      </c>
      <c r="V15" s="305">
        <v>2625</v>
      </c>
      <c r="W15" s="305">
        <v>2275</v>
      </c>
      <c r="X15" s="305">
        <v>10775</v>
      </c>
      <c r="Y15" s="9"/>
    </row>
    <row r="16" spans="2:25" ht="13.5" customHeight="1" x14ac:dyDescent="0.15">
      <c r="B16" s="65"/>
      <c r="C16" s="289">
        <v>2</v>
      </c>
      <c r="D16" s="30"/>
      <c r="E16" s="305">
        <v>4410</v>
      </c>
      <c r="F16" s="305">
        <v>5250</v>
      </c>
      <c r="G16" s="305">
        <v>4675</v>
      </c>
      <c r="H16" s="305">
        <v>6275</v>
      </c>
      <c r="I16" s="305">
        <v>1260</v>
      </c>
      <c r="J16" s="305">
        <v>1575</v>
      </c>
      <c r="K16" s="305">
        <v>1406</v>
      </c>
      <c r="L16" s="305">
        <v>22417</v>
      </c>
      <c r="M16" s="305">
        <v>1995</v>
      </c>
      <c r="N16" s="305">
        <v>2310</v>
      </c>
      <c r="O16" s="305">
        <v>2206</v>
      </c>
      <c r="P16" s="305">
        <v>11636</v>
      </c>
      <c r="Q16" s="305">
        <v>2153</v>
      </c>
      <c r="R16" s="305">
        <v>2552</v>
      </c>
      <c r="S16" s="305">
        <v>2356</v>
      </c>
      <c r="T16" s="305">
        <v>10243</v>
      </c>
      <c r="U16" s="305">
        <v>2153</v>
      </c>
      <c r="V16" s="305">
        <v>2552</v>
      </c>
      <c r="W16" s="305">
        <v>2338</v>
      </c>
      <c r="X16" s="305">
        <v>9818</v>
      </c>
      <c r="Y16" s="9"/>
    </row>
    <row r="17" spans="2:25" ht="13.5" customHeight="1" x14ac:dyDescent="0.15">
      <c r="B17" s="65"/>
      <c r="C17" s="289">
        <v>3</v>
      </c>
      <c r="D17" s="30"/>
      <c r="E17" s="305">
        <v>4547</v>
      </c>
      <c r="F17" s="305">
        <v>5303</v>
      </c>
      <c r="G17" s="305">
        <v>4683</v>
      </c>
      <c r="H17" s="305">
        <v>6867</v>
      </c>
      <c r="I17" s="305">
        <v>1418</v>
      </c>
      <c r="J17" s="305">
        <v>1785</v>
      </c>
      <c r="K17" s="305">
        <v>1581</v>
      </c>
      <c r="L17" s="305">
        <v>36562</v>
      </c>
      <c r="M17" s="305">
        <v>2048</v>
      </c>
      <c r="N17" s="305">
        <v>2310</v>
      </c>
      <c r="O17" s="305">
        <v>2203</v>
      </c>
      <c r="P17" s="305">
        <v>14471</v>
      </c>
      <c r="Q17" s="305">
        <v>2205</v>
      </c>
      <c r="R17" s="305">
        <v>2625</v>
      </c>
      <c r="S17" s="305">
        <v>2470</v>
      </c>
      <c r="T17" s="305">
        <v>14538</v>
      </c>
      <c r="U17" s="305">
        <v>2205</v>
      </c>
      <c r="V17" s="305">
        <v>2604</v>
      </c>
      <c r="W17" s="305">
        <v>2430</v>
      </c>
      <c r="X17" s="305">
        <v>12466</v>
      </c>
      <c r="Y17" s="9"/>
    </row>
    <row r="18" spans="2:25" ht="13.5" customHeight="1" x14ac:dyDescent="0.15">
      <c r="B18" s="65"/>
      <c r="C18" s="289">
        <v>4</v>
      </c>
      <c r="D18" s="30"/>
      <c r="E18" s="305">
        <v>4547</v>
      </c>
      <c r="F18" s="305">
        <v>5355</v>
      </c>
      <c r="G18" s="305">
        <v>5068</v>
      </c>
      <c r="H18" s="305">
        <v>5867</v>
      </c>
      <c r="I18" s="305">
        <v>1523</v>
      </c>
      <c r="J18" s="305">
        <v>1890</v>
      </c>
      <c r="K18" s="305">
        <v>1661</v>
      </c>
      <c r="L18" s="305">
        <v>24464</v>
      </c>
      <c r="M18" s="305">
        <v>2090</v>
      </c>
      <c r="N18" s="305">
        <v>2415</v>
      </c>
      <c r="O18" s="305">
        <v>2239</v>
      </c>
      <c r="P18" s="305">
        <v>10445</v>
      </c>
      <c r="Q18" s="305">
        <v>2310</v>
      </c>
      <c r="R18" s="305">
        <v>2678</v>
      </c>
      <c r="S18" s="305">
        <v>2496</v>
      </c>
      <c r="T18" s="305">
        <v>10612</v>
      </c>
      <c r="U18" s="305">
        <v>2310</v>
      </c>
      <c r="V18" s="305">
        <v>2730</v>
      </c>
      <c r="W18" s="305">
        <v>2451</v>
      </c>
      <c r="X18" s="305">
        <v>8940</v>
      </c>
      <c r="Y18" s="9"/>
    </row>
    <row r="19" spans="2:25" ht="13.5" customHeight="1" x14ac:dyDescent="0.15">
      <c r="B19" s="65"/>
      <c r="C19" s="289">
        <v>5</v>
      </c>
      <c r="D19" s="30"/>
      <c r="E19" s="305">
        <v>4515</v>
      </c>
      <c r="F19" s="305">
        <v>5347</v>
      </c>
      <c r="G19" s="305">
        <v>4800</v>
      </c>
      <c r="H19" s="305">
        <v>8944</v>
      </c>
      <c r="I19" s="305">
        <v>1365</v>
      </c>
      <c r="J19" s="305">
        <v>1785</v>
      </c>
      <c r="K19" s="305">
        <v>1611</v>
      </c>
      <c r="L19" s="305">
        <v>35933</v>
      </c>
      <c r="M19" s="305">
        <v>2100</v>
      </c>
      <c r="N19" s="305">
        <v>2520</v>
      </c>
      <c r="O19" s="305">
        <v>2242</v>
      </c>
      <c r="P19" s="305">
        <v>15433</v>
      </c>
      <c r="Q19" s="305">
        <v>1995</v>
      </c>
      <c r="R19" s="305">
        <v>2625</v>
      </c>
      <c r="S19" s="305">
        <v>2464</v>
      </c>
      <c r="T19" s="305">
        <v>15949</v>
      </c>
      <c r="U19" s="305">
        <v>2205</v>
      </c>
      <c r="V19" s="305">
        <v>2730</v>
      </c>
      <c r="W19" s="305">
        <v>2451</v>
      </c>
      <c r="X19" s="305">
        <v>12976</v>
      </c>
      <c r="Y19" s="9"/>
    </row>
    <row r="20" spans="2:25" ht="13.5" customHeight="1" x14ac:dyDescent="0.15">
      <c r="B20" s="65"/>
      <c r="C20" s="289">
        <v>6</v>
      </c>
      <c r="D20" s="30"/>
      <c r="E20" s="305">
        <v>4305</v>
      </c>
      <c r="F20" s="305">
        <v>5124</v>
      </c>
      <c r="G20" s="305">
        <v>4641</v>
      </c>
      <c r="H20" s="305">
        <v>6413</v>
      </c>
      <c r="I20" s="305">
        <v>1313</v>
      </c>
      <c r="J20" s="305">
        <v>1575</v>
      </c>
      <c r="K20" s="305">
        <v>1482</v>
      </c>
      <c r="L20" s="305">
        <v>29425</v>
      </c>
      <c r="M20" s="305">
        <v>1995</v>
      </c>
      <c r="N20" s="305">
        <v>2310</v>
      </c>
      <c r="O20" s="305">
        <v>2150</v>
      </c>
      <c r="P20" s="305">
        <v>13199</v>
      </c>
      <c r="Q20" s="305">
        <v>2100</v>
      </c>
      <c r="R20" s="305">
        <v>2520</v>
      </c>
      <c r="S20" s="305">
        <v>2360</v>
      </c>
      <c r="T20" s="305">
        <v>13902</v>
      </c>
      <c r="U20" s="305">
        <v>2258</v>
      </c>
      <c r="V20" s="305">
        <v>2625</v>
      </c>
      <c r="W20" s="305">
        <v>2432</v>
      </c>
      <c r="X20" s="305">
        <v>11957</v>
      </c>
      <c r="Y20" s="9"/>
    </row>
    <row r="21" spans="2:25" ht="13.5" customHeight="1" x14ac:dyDescent="0.15">
      <c r="B21" s="65"/>
      <c r="C21" s="289">
        <v>7</v>
      </c>
      <c r="D21" s="30"/>
      <c r="E21" s="305">
        <v>4305</v>
      </c>
      <c r="F21" s="305">
        <v>5093</v>
      </c>
      <c r="G21" s="305">
        <v>4636</v>
      </c>
      <c r="H21" s="305">
        <v>4797</v>
      </c>
      <c r="I21" s="305">
        <v>1365</v>
      </c>
      <c r="J21" s="305">
        <v>1680</v>
      </c>
      <c r="K21" s="305">
        <v>1531</v>
      </c>
      <c r="L21" s="305">
        <v>22296</v>
      </c>
      <c r="M21" s="305">
        <v>1995</v>
      </c>
      <c r="N21" s="305">
        <v>2363</v>
      </c>
      <c r="O21" s="305">
        <v>2128</v>
      </c>
      <c r="P21" s="305">
        <v>10351</v>
      </c>
      <c r="Q21" s="305">
        <v>1995</v>
      </c>
      <c r="R21" s="305">
        <v>2520</v>
      </c>
      <c r="S21" s="305">
        <v>2349</v>
      </c>
      <c r="T21" s="305">
        <v>13149</v>
      </c>
      <c r="U21" s="305">
        <v>2100</v>
      </c>
      <c r="V21" s="305">
        <v>2625</v>
      </c>
      <c r="W21" s="305">
        <v>2400</v>
      </c>
      <c r="X21" s="305">
        <v>10689</v>
      </c>
      <c r="Y21" s="9"/>
    </row>
    <row r="22" spans="2:25" ht="13.5" customHeight="1" x14ac:dyDescent="0.15">
      <c r="B22" s="65"/>
      <c r="C22" s="289">
        <v>8</v>
      </c>
      <c r="D22" s="30"/>
      <c r="E22" s="305">
        <v>4305</v>
      </c>
      <c r="F22" s="305">
        <v>5124</v>
      </c>
      <c r="G22" s="305">
        <v>4599</v>
      </c>
      <c r="H22" s="305">
        <v>6625</v>
      </c>
      <c r="I22" s="305">
        <v>1365</v>
      </c>
      <c r="J22" s="305">
        <v>1680</v>
      </c>
      <c r="K22" s="305">
        <v>1531</v>
      </c>
      <c r="L22" s="305">
        <v>29122</v>
      </c>
      <c r="M22" s="305">
        <v>1890</v>
      </c>
      <c r="N22" s="305">
        <v>2384</v>
      </c>
      <c r="O22" s="305">
        <v>2128</v>
      </c>
      <c r="P22" s="305">
        <v>13475</v>
      </c>
      <c r="Q22" s="305">
        <v>2100</v>
      </c>
      <c r="R22" s="305">
        <v>2520</v>
      </c>
      <c r="S22" s="305">
        <v>2345</v>
      </c>
      <c r="T22" s="305">
        <v>16067</v>
      </c>
      <c r="U22" s="305">
        <v>2100</v>
      </c>
      <c r="V22" s="305">
        <v>2520</v>
      </c>
      <c r="W22" s="305">
        <v>2352</v>
      </c>
      <c r="X22" s="305">
        <v>12785</v>
      </c>
      <c r="Y22" s="9"/>
    </row>
    <row r="23" spans="2:25" ht="13.5" customHeight="1" x14ac:dyDescent="0.15">
      <c r="B23" s="65"/>
      <c r="C23" s="289">
        <v>9</v>
      </c>
      <c r="D23" s="30"/>
      <c r="E23" s="305">
        <v>4410</v>
      </c>
      <c r="F23" s="305">
        <v>5145</v>
      </c>
      <c r="G23" s="305">
        <v>4660</v>
      </c>
      <c r="H23" s="305">
        <v>11458</v>
      </c>
      <c r="I23" s="305">
        <v>1313</v>
      </c>
      <c r="J23" s="305">
        <v>1575</v>
      </c>
      <c r="K23" s="305">
        <v>1454</v>
      </c>
      <c r="L23" s="305">
        <v>29880</v>
      </c>
      <c r="M23" s="305">
        <v>1995</v>
      </c>
      <c r="N23" s="305">
        <v>2310</v>
      </c>
      <c r="O23" s="305">
        <v>2154</v>
      </c>
      <c r="P23" s="305">
        <v>16550</v>
      </c>
      <c r="Q23" s="305">
        <v>2100</v>
      </c>
      <c r="R23" s="305">
        <v>2520</v>
      </c>
      <c r="S23" s="305">
        <v>2369</v>
      </c>
      <c r="T23" s="305">
        <v>16502</v>
      </c>
      <c r="U23" s="305">
        <v>2100</v>
      </c>
      <c r="V23" s="305">
        <v>2562</v>
      </c>
      <c r="W23" s="305">
        <v>2371</v>
      </c>
      <c r="X23" s="305">
        <v>14344</v>
      </c>
      <c r="Y23" s="9"/>
    </row>
    <row r="24" spans="2:25" ht="13.5" customHeight="1" x14ac:dyDescent="0.15">
      <c r="B24" s="65"/>
      <c r="C24" s="289">
        <v>10</v>
      </c>
      <c r="D24" s="30"/>
      <c r="E24" s="305">
        <v>4305</v>
      </c>
      <c r="F24" s="305">
        <v>5124</v>
      </c>
      <c r="G24" s="305">
        <v>4633.2597829953766</v>
      </c>
      <c r="H24" s="305">
        <v>9027.2999999999993</v>
      </c>
      <c r="I24" s="305">
        <v>1365</v>
      </c>
      <c r="J24" s="305">
        <v>1470</v>
      </c>
      <c r="K24" s="305">
        <v>1425.6021972616215</v>
      </c>
      <c r="L24" s="305">
        <v>23055.100000000002</v>
      </c>
      <c r="M24" s="305">
        <v>2100</v>
      </c>
      <c r="N24" s="305">
        <v>2310</v>
      </c>
      <c r="O24" s="305">
        <v>2200.2420937321399</v>
      </c>
      <c r="P24" s="305">
        <v>14531.900000000001</v>
      </c>
      <c r="Q24" s="305">
        <v>2100</v>
      </c>
      <c r="R24" s="305">
        <v>2625</v>
      </c>
      <c r="S24" s="305">
        <v>2399.2570477521167</v>
      </c>
      <c r="T24" s="305">
        <v>14243.099999999999</v>
      </c>
      <c r="U24" s="305">
        <v>2310</v>
      </c>
      <c r="V24" s="305">
        <v>2625</v>
      </c>
      <c r="W24" s="305">
        <v>2440.3797978067169</v>
      </c>
      <c r="X24" s="305">
        <v>12898.400000000001</v>
      </c>
      <c r="Y24" s="9"/>
    </row>
    <row r="25" spans="2:25" ht="13.5" customHeight="1" x14ac:dyDescent="0.15">
      <c r="B25" s="67"/>
      <c r="C25" s="132">
        <v>11</v>
      </c>
      <c r="D25" s="18"/>
      <c r="E25" s="308">
        <v>4410</v>
      </c>
      <c r="F25" s="308">
        <v>5124</v>
      </c>
      <c r="G25" s="308">
        <v>4752.7081298750709</v>
      </c>
      <c r="H25" s="308">
        <v>8511.9</v>
      </c>
      <c r="I25" s="308">
        <v>1260</v>
      </c>
      <c r="J25" s="308">
        <v>1470</v>
      </c>
      <c r="K25" s="308">
        <v>1391.7043708711014</v>
      </c>
      <c r="L25" s="308">
        <v>20673.199999999997</v>
      </c>
      <c r="M25" s="308">
        <v>2100</v>
      </c>
      <c r="N25" s="308">
        <v>2415</v>
      </c>
      <c r="O25" s="308">
        <v>2233.0865225146295</v>
      </c>
      <c r="P25" s="308">
        <v>13122.2</v>
      </c>
      <c r="Q25" s="308">
        <v>2100</v>
      </c>
      <c r="R25" s="308">
        <v>2520</v>
      </c>
      <c r="S25" s="308">
        <v>2314.7756180012675</v>
      </c>
      <c r="T25" s="308">
        <v>14151.1</v>
      </c>
      <c r="U25" s="308">
        <v>2310</v>
      </c>
      <c r="V25" s="308">
        <v>2625</v>
      </c>
      <c r="W25" s="308">
        <v>2429.9274796477821</v>
      </c>
      <c r="X25" s="311">
        <v>11720.8</v>
      </c>
      <c r="Y25" s="9"/>
    </row>
    <row r="26" spans="2:25" ht="13.5" customHeight="1" x14ac:dyDescent="0.15">
      <c r="B26" s="329"/>
      <c r="C26" s="330"/>
      <c r="D26" s="331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9"/>
    </row>
    <row r="27" spans="2:25" ht="13.5" customHeight="1" x14ac:dyDescent="0.15">
      <c r="B27" s="332"/>
      <c r="C27" s="330"/>
      <c r="D27" s="333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9"/>
    </row>
    <row r="28" spans="2:25" ht="13.5" customHeight="1" x14ac:dyDescent="0.15">
      <c r="B28" s="334" t="s">
        <v>79</v>
      </c>
      <c r="C28" s="330"/>
      <c r="D28" s="331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9"/>
    </row>
    <row r="29" spans="2:25" ht="13.5" customHeight="1" x14ac:dyDescent="0.15">
      <c r="B29" s="335">
        <v>40486</v>
      </c>
      <c r="C29" s="336"/>
      <c r="D29" s="337">
        <v>40491</v>
      </c>
      <c r="E29" s="305">
        <v>4410</v>
      </c>
      <c r="F29" s="305">
        <v>4914</v>
      </c>
      <c r="G29" s="305">
        <v>4718.2327092090181</v>
      </c>
      <c r="H29" s="305">
        <v>2327.6</v>
      </c>
      <c r="I29" s="305">
        <v>1312.5</v>
      </c>
      <c r="J29" s="305">
        <v>1470</v>
      </c>
      <c r="K29" s="305">
        <v>1408.1523816634312</v>
      </c>
      <c r="L29" s="305">
        <v>5029.5</v>
      </c>
      <c r="M29" s="305">
        <v>2100</v>
      </c>
      <c r="N29" s="305">
        <v>2310</v>
      </c>
      <c r="O29" s="305">
        <v>2190.5672325721157</v>
      </c>
      <c r="P29" s="305">
        <v>2746.9</v>
      </c>
      <c r="Q29" s="305">
        <v>2100</v>
      </c>
      <c r="R29" s="305">
        <v>2415</v>
      </c>
      <c r="S29" s="305">
        <v>2271.2182863501484</v>
      </c>
      <c r="T29" s="305">
        <v>3276</v>
      </c>
      <c r="U29" s="305">
        <v>2310</v>
      </c>
      <c r="V29" s="305">
        <v>2520</v>
      </c>
      <c r="W29" s="305">
        <v>2392.117402404876</v>
      </c>
      <c r="X29" s="305">
        <v>2834.5</v>
      </c>
      <c r="Y29" s="9"/>
    </row>
    <row r="30" spans="2:25" ht="13.5" customHeight="1" x14ac:dyDescent="0.15">
      <c r="B30" s="338" t="s">
        <v>80</v>
      </c>
      <c r="C30" s="339"/>
      <c r="D30" s="337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9"/>
    </row>
    <row r="31" spans="2:25" ht="13.5" customHeight="1" x14ac:dyDescent="0.15">
      <c r="B31" s="335">
        <v>40492</v>
      </c>
      <c r="C31" s="336"/>
      <c r="D31" s="337">
        <v>40498</v>
      </c>
      <c r="E31" s="123">
        <v>4462.5</v>
      </c>
      <c r="F31" s="123">
        <v>5124</v>
      </c>
      <c r="G31" s="123">
        <v>4799.5883024478298</v>
      </c>
      <c r="H31" s="123">
        <v>2739</v>
      </c>
      <c r="I31" s="123">
        <v>1312.5</v>
      </c>
      <c r="J31" s="123">
        <v>1470</v>
      </c>
      <c r="K31" s="123">
        <v>1416.1858350951372</v>
      </c>
      <c r="L31" s="123">
        <v>6342.4</v>
      </c>
      <c r="M31" s="123">
        <v>2100</v>
      </c>
      <c r="N31" s="123">
        <v>2315.25</v>
      </c>
      <c r="O31" s="123">
        <v>2207.7193609417704</v>
      </c>
      <c r="P31" s="123">
        <v>3811.3</v>
      </c>
      <c r="Q31" s="123">
        <v>2100</v>
      </c>
      <c r="R31" s="123">
        <v>2520</v>
      </c>
      <c r="S31" s="123">
        <v>2375.6834952874983</v>
      </c>
      <c r="T31" s="123">
        <v>3371.1</v>
      </c>
      <c r="U31" s="123">
        <v>2310</v>
      </c>
      <c r="V31" s="123">
        <v>2541</v>
      </c>
      <c r="W31" s="123">
        <v>2436.1599765602114</v>
      </c>
      <c r="X31" s="123">
        <v>2790.7</v>
      </c>
      <c r="Y31" s="9"/>
    </row>
    <row r="32" spans="2:25" ht="13.5" customHeight="1" x14ac:dyDescent="0.15">
      <c r="B32" s="338" t="s">
        <v>81</v>
      </c>
      <c r="C32" s="339"/>
      <c r="D32" s="337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9"/>
    </row>
    <row r="33" spans="2:25" ht="13.5" customHeight="1" x14ac:dyDescent="0.15">
      <c r="B33" s="335">
        <v>40499</v>
      </c>
      <c r="C33" s="336"/>
      <c r="D33" s="337">
        <v>40504</v>
      </c>
      <c r="E33" s="122">
        <v>4599</v>
      </c>
      <c r="F33" s="123">
        <v>5019</v>
      </c>
      <c r="G33" s="127">
        <v>4768.4805611698966</v>
      </c>
      <c r="H33" s="123">
        <v>1361.9</v>
      </c>
      <c r="I33" s="123">
        <v>1260</v>
      </c>
      <c r="J33" s="123">
        <v>1470</v>
      </c>
      <c r="K33" s="123">
        <v>1347.4029215976332</v>
      </c>
      <c r="L33" s="123">
        <v>3963.2</v>
      </c>
      <c r="M33" s="123">
        <v>2152.5</v>
      </c>
      <c r="N33" s="123">
        <v>2415</v>
      </c>
      <c r="O33" s="123">
        <v>2213.8414248021113</v>
      </c>
      <c r="P33" s="123">
        <v>2064.8000000000002</v>
      </c>
      <c r="Q33" s="123">
        <v>2184</v>
      </c>
      <c r="R33" s="123">
        <v>2520</v>
      </c>
      <c r="S33" s="123">
        <v>2348.6861506055816</v>
      </c>
      <c r="T33" s="123">
        <v>2728.8</v>
      </c>
      <c r="U33" s="123">
        <v>2310</v>
      </c>
      <c r="V33" s="123">
        <v>2625</v>
      </c>
      <c r="W33" s="123">
        <v>2454.9380237972073</v>
      </c>
      <c r="X33" s="123">
        <v>2121.3000000000002</v>
      </c>
      <c r="Y33" s="9"/>
    </row>
    <row r="34" spans="2:25" ht="13.5" customHeight="1" x14ac:dyDescent="0.15">
      <c r="B34" s="338" t="s">
        <v>82</v>
      </c>
      <c r="C34" s="339"/>
      <c r="D34" s="337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9"/>
    </row>
    <row r="35" spans="2:25" ht="13.5" customHeight="1" x14ac:dyDescent="0.15">
      <c r="B35" s="335">
        <v>40506</v>
      </c>
      <c r="C35" s="336"/>
      <c r="D35" s="337">
        <v>40512</v>
      </c>
      <c r="E35" s="123">
        <v>4494</v>
      </c>
      <c r="F35" s="123">
        <v>5019</v>
      </c>
      <c r="G35" s="123">
        <v>4643.9662921348308</v>
      </c>
      <c r="H35" s="123">
        <v>2083.4</v>
      </c>
      <c r="I35" s="123">
        <v>1312.5</v>
      </c>
      <c r="J35" s="123">
        <v>1417.5</v>
      </c>
      <c r="K35" s="123">
        <v>1329.6664681357954</v>
      </c>
      <c r="L35" s="123">
        <v>5338.1</v>
      </c>
      <c r="M35" s="123">
        <v>2152.5</v>
      </c>
      <c r="N35" s="123">
        <v>2310</v>
      </c>
      <c r="O35" s="123">
        <v>2267.6169997981028</v>
      </c>
      <c r="P35" s="123">
        <v>4499.2</v>
      </c>
      <c r="Q35" s="123">
        <v>2100</v>
      </c>
      <c r="R35" s="123">
        <v>2388.4349999999999</v>
      </c>
      <c r="S35" s="123">
        <v>2255.6055493586168</v>
      </c>
      <c r="T35" s="123">
        <v>4775.2</v>
      </c>
      <c r="U35" s="123">
        <v>2367.33</v>
      </c>
      <c r="V35" s="123">
        <v>2572.5</v>
      </c>
      <c r="W35" s="123">
        <v>2467.672935103245</v>
      </c>
      <c r="X35" s="123">
        <v>3974.3</v>
      </c>
      <c r="Y35" s="9"/>
    </row>
    <row r="36" spans="2:25" ht="13.5" customHeight="1" x14ac:dyDescent="0.15">
      <c r="B36" s="338" t="s">
        <v>83</v>
      </c>
      <c r="C36" s="339"/>
      <c r="D36" s="337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9"/>
    </row>
    <row r="37" spans="2:25" ht="13.5" customHeight="1" x14ac:dyDescent="0.15">
      <c r="B37" s="340"/>
      <c r="C37" s="341"/>
      <c r="D37" s="342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9"/>
    </row>
    <row r="38" spans="2:25" ht="3.75" customHeight="1" x14ac:dyDescent="0.15"/>
    <row r="39" spans="2:25" ht="13.5" customHeight="1" x14ac:dyDescent="0.15">
      <c r="B39" s="20"/>
    </row>
    <row r="40" spans="2:25" ht="13.5" customHeight="1" x14ac:dyDescent="0.15">
      <c r="B40" s="20"/>
    </row>
    <row r="41" spans="2:25" ht="13.5" customHeight="1" x14ac:dyDescent="0.15">
      <c r="B41" s="20"/>
    </row>
    <row r="42" spans="2:25" ht="13.5" customHeight="1" x14ac:dyDescent="0.15">
      <c r="B42" s="20"/>
    </row>
  </sheetData>
  <phoneticPr fontId="7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T42"/>
  <sheetViews>
    <sheetView topLeftCell="A4" zoomScale="75" workbookViewId="0">
      <selection activeCell="H25" sqref="H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321"/>
      <c r="C1" s="321"/>
      <c r="D1" s="321"/>
    </row>
    <row r="2" spans="2:20" ht="12.75" customHeight="1" x14ac:dyDescent="0.15">
      <c r="B2" s="19" t="str">
        <f>近和32!B2</f>
        <v>(2)和牛チルド「3」の品目別価格　（つづき）</v>
      </c>
      <c r="C2" s="288"/>
      <c r="D2" s="288"/>
    </row>
    <row r="3" spans="2:20" ht="12.75" customHeight="1" x14ac:dyDescent="0.15">
      <c r="B3" s="288"/>
      <c r="C3" s="288"/>
      <c r="D3" s="288"/>
      <c r="T3" s="20" t="s">
        <v>10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15"/>
      <c r="C5" s="294" t="s">
        <v>261</v>
      </c>
      <c r="D5" s="293"/>
      <c r="E5" s="322" t="s">
        <v>289</v>
      </c>
      <c r="F5" s="323"/>
      <c r="G5" s="323"/>
      <c r="H5" s="324"/>
      <c r="I5" s="322" t="s">
        <v>290</v>
      </c>
      <c r="J5" s="323"/>
      <c r="K5" s="323"/>
      <c r="L5" s="324"/>
      <c r="M5" s="322" t="s">
        <v>291</v>
      </c>
      <c r="N5" s="323"/>
      <c r="O5" s="323"/>
      <c r="P5" s="324"/>
      <c r="Q5" s="322" t="s">
        <v>292</v>
      </c>
      <c r="R5" s="323"/>
      <c r="S5" s="323"/>
      <c r="T5" s="324"/>
    </row>
    <row r="6" spans="2:20" ht="13.5" customHeight="1" x14ac:dyDescent="0.15">
      <c r="B6" s="297" t="s">
        <v>274</v>
      </c>
      <c r="C6" s="325"/>
      <c r="D6" s="326"/>
      <c r="E6" s="327" t="s">
        <v>275</v>
      </c>
      <c r="F6" s="343" t="s">
        <v>173</v>
      </c>
      <c r="G6" s="327" t="s">
        <v>276</v>
      </c>
      <c r="H6" s="344" t="s">
        <v>8</v>
      </c>
      <c r="I6" s="327" t="s">
        <v>275</v>
      </c>
      <c r="J6" s="343" t="s">
        <v>173</v>
      </c>
      <c r="K6" s="327" t="s">
        <v>276</v>
      </c>
      <c r="L6" s="344" t="s">
        <v>8</v>
      </c>
      <c r="M6" s="327" t="s">
        <v>275</v>
      </c>
      <c r="N6" s="343" t="s">
        <v>173</v>
      </c>
      <c r="O6" s="327" t="s">
        <v>276</v>
      </c>
      <c r="P6" s="344" t="s">
        <v>8</v>
      </c>
      <c r="Q6" s="327" t="s">
        <v>275</v>
      </c>
      <c r="R6" s="343" t="s">
        <v>173</v>
      </c>
      <c r="S6" s="327" t="s">
        <v>276</v>
      </c>
      <c r="T6" s="344" t="s">
        <v>8</v>
      </c>
    </row>
    <row r="7" spans="2:20" ht="13.5" customHeight="1" x14ac:dyDescent="0.15">
      <c r="B7" s="10"/>
      <c r="C7" s="12"/>
      <c r="D7" s="12"/>
      <c r="E7" s="328"/>
      <c r="F7" s="345"/>
      <c r="G7" s="328" t="s">
        <v>277</v>
      </c>
      <c r="H7" s="346"/>
      <c r="I7" s="328"/>
      <c r="J7" s="345"/>
      <c r="K7" s="328" t="s">
        <v>277</v>
      </c>
      <c r="L7" s="346"/>
      <c r="M7" s="328"/>
      <c r="N7" s="345"/>
      <c r="O7" s="328" t="s">
        <v>277</v>
      </c>
      <c r="P7" s="346"/>
      <c r="Q7" s="328"/>
      <c r="R7" s="345"/>
      <c r="S7" s="328" t="s">
        <v>277</v>
      </c>
      <c r="T7" s="346"/>
    </row>
    <row r="8" spans="2:20" ht="13.5" customHeight="1" x14ac:dyDescent="0.15">
      <c r="B8" s="65" t="s">
        <v>72</v>
      </c>
      <c r="C8" s="289">
        <v>17</v>
      </c>
      <c r="D8" s="19" t="s">
        <v>105</v>
      </c>
      <c r="E8" s="302">
        <v>2100</v>
      </c>
      <c r="F8" s="303">
        <v>2940</v>
      </c>
      <c r="G8" s="302">
        <v>2348</v>
      </c>
      <c r="H8" s="347">
        <v>182322</v>
      </c>
      <c r="I8" s="302">
        <v>1155</v>
      </c>
      <c r="J8" s="303">
        <v>1575</v>
      </c>
      <c r="K8" s="302">
        <v>1355</v>
      </c>
      <c r="L8" s="347">
        <v>316295</v>
      </c>
      <c r="M8" s="302">
        <v>2248</v>
      </c>
      <c r="N8" s="303">
        <v>3045</v>
      </c>
      <c r="O8" s="302">
        <v>2499</v>
      </c>
      <c r="P8" s="347">
        <v>736315</v>
      </c>
      <c r="Q8" s="302">
        <v>2702</v>
      </c>
      <c r="R8" s="303">
        <v>3570</v>
      </c>
      <c r="S8" s="302">
        <v>3117</v>
      </c>
      <c r="T8" s="347">
        <v>2053219</v>
      </c>
    </row>
    <row r="9" spans="2:20" ht="13.5" customHeight="1" x14ac:dyDescent="0.15">
      <c r="B9" s="65"/>
      <c r="C9" s="289">
        <v>18</v>
      </c>
      <c r="E9" s="305">
        <v>1995</v>
      </c>
      <c r="F9" s="306">
        <v>2940</v>
      </c>
      <c r="G9" s="305">
        <v>2452</v>
      </c>
      <c r="H9" s="310">
        <v>167873</v>
      </c>
      <c r="I9" s="305">
        <v>1050</v>
      </c>
      <c r="J9" s="306">
        <v>1680</v>
      </c>
      <c r="K9" s="305">
        <v>1378</v>
      </c>
      <c r="L9" s="310">
        <v>258820</v>
      </c>
      <c r="M9" s="305">
        <v>2205</v>
      </c>
      <c r="N9" s="306">
        <v>2993</v>
      </c>
      <c r="O9" s="305">
        <v>2573</v>
      </c>
      <c r="P9" s="310">
        <v>440360</v>
      </c>
      <c r="Q9" s="305">
        <v>2700</v>
      </c>
      <c r="R9" s="306">
        <v>3465</v>
      </c>
      <c r="S9" s="305">
        <v>3090</v>
      </c>
      <c r="T9" s="310">
        <v>1570965</v>
      </c>
    </row>
    <row r="10" spans="2:20" ht="13.5" customHeight="1" x14ac:dyDescent="0.15">
      <c r="B10" s="65"/>
      <c r="C10" s="289">
        <v>19</v>
      </c>
      <c r="E10" s="305">
        <v>1943</v>
      </c>
      <c r="F10" s="306">
        <v>2678</v>
      </c>
      <c r="G10" s="305">
        <v>2293</v>
      </c>
      <c r="H10" s="310">
        <v>154260</v>
      </c>
      <c r="I10" s="305">
        <v>1103</v>
      </c>
      <c r="J10" s="306">
        <v>1628</v>
      </c>
      <c r="K10" s="305">
        <v>1372</v>
      </c>
      <c r="L10" s="310">
        <v>252503</v>
      </c>
      <c r="M10" s="305">
        <v>2205</v>
      </c>
      <c r="N10" s="306">
        <v>2835</v>
      </c>
      <c r="O10" s="305">
        <v>2494</v>
      </c>
      <c r="P10" s="310">
        <v>448066</v>
      </c>
      <c r="Q10" s="305">
        <v>2667</v>
      </c>
      <c r="R10" s="306">
        <v>3255</v>
      </c>
      <c r="S10" s="305">
        <v>2999</v>
      </c>
      <c r="T10" s="310">
        <v>1372220</v>
      </c>
    </row>
    <row r="11" spans="2:20" ht="13.5" customHeight="1" x14ac:dyDescent="0.15">
      <c r="B11" s="65"/>
      <c r="C11" s="289">
        <v>20</v>
      </c>
      <c r="D11" s="9"/>
      <c r="E11" s="305">
        <v>1680</v>
      </c>
      <c r="F11" s="306">
        <v>2625</v>
      </c>
      <c r="G11" s="305">
        <v>2172</v>
      </c>
      <c r="H11" s="310">
        <v>157697</v>
      </c>
      <c r="I11" s="305">
        <v>1050</v>
      </c>
      <c r="J11" s="306">
        <v>1575</v>
      </c>
      <c r="K11" s="305">
        <v>1384</v>
      </c>
      <c r="L11" s="310">
        <v>271935</v>
      </c>
      <c r="M11" s="305">
        <v>1890</v>
      </c>
      <c r="N11" s="306">
        <v>2783</v>
      </c>
      <c r="O11" s="305">
        <v>2356</v>
      </c>
      <c r="P11" s="310">
        <v>486115</v>
      </c>
      <c r="Q11" s="305">
        <v>2100</v>
      </c>
      <c r="R11" s="306">
        <v>3150</v>
      </c>
      <c r="S11" s="305">
        <v>2694</v>
      </c>
      <c r="T11" s="310">
        <v>1053517</v>
      </c>
    </row>
    <row r="12" spans="2:20" ht="13.5" customHeight="1" x14ac:dyDescent="0.15">
      <c r="B12" s="67"/>
      <c r="C12" s="132">
        <v>21</v>
      </c>
      <c r="D12" s="12"/>
      <c r="E12" s="308">
        <v>1785</v>
      </c>
      <c r="F12" s="309">
        <v>2520</v>
      </c>
      <c r="G12" s="308">
        <v>2065</v>
      </c>
      <c r="H12" s="311">
        <v>159075</v>
      </c>
      <c r="I12" s="308">
        <v>945</v>
      </c>
      <c r="J12" s="309">
        <v>1575</v>
      </c>
      <c r="K12" s="308">
        <v>1341</v>
      </c>
      <c r="L12" s="311">
        <v>274882</v>
      </c>
      <c r="M12" s="308">
        <v>1890</v>
      </c>
      <c r="N12" s="309">
        <v>2730</v>
      </c>
      <c r="O12" s="308">
        <v>2201</v>
      </c>
      <c r="P12" s="311">
        <v>496820</v>
      </c>
      <c r="Q12" s="308">
        <v>1995</v>
      </c>
      <c r="R12" s="309">
        <v>2835</v>
      </c>
      <c r="S12" s="308">
        <v>2475</v>
      </c>
      <c r="T12" s="311">
        <v>967057</v>
      </c>
    </row>
    <row r="13" spans="2:20" ht="13.5" customHeight="1" x14ac:dyDescent="0.15">
      <c r="B13" s="65" t="s">
        <v>293</v>
      </c>
      <c r="C13" s="289">
        <v>11</v>
      </c>
      <c r="D13" s="30"/>
      <c r="E13" s="305">
        <v>1785</v>
      </c>
      <c r="F13" s="305">
        <v>2132</v>
      </c>
      <c r="G13" s="305">
        <v>1973</v>
      </c>
      <c r="H13" s="305">
        <v>14348</v>
      </c>
      <c r="I13" s="305">
        <v>1050</v>
      </c>
      <c r="J13" s="305">
        <v>1470</v>
      </c>
      <c r="K13" s="305">
        <v>1302</v>
      </c>
      <c r="L13" s="305">
        <v>28827</v>
      </c>
      <c r="M13" s="305">
        <v>1890</v>
      </c>
      <c r="N13" s="305">
        <v>2415</v>
      </c>
      <c r="O13" s="305">
        <v>2112</v>
      </c>
      <c r="P13" s="305">
        <v>50462</v>
      </c>
      <c r="Q13" s="305">
        <v>2258</v>
      </c>
      <c r="R13" s="305">
        <v>2756</v>
      </c>
      <c r="S13" s="305">
        <v>2537</v>
      </c>
      <c r="T13" s="305">
        <v>83545</v>
      </c>
    </row>
    <row r="14" spans="2:20" ht="13.5" customHeight="1" x14ac:dyDescent="0.15">
      <c r="B14" s="65"/>
      <c r="C14" s="289">
        <v>12</v>
      </c>
      <c r="D14" s="30"/>
      <c r="E14" s="305">
        <v>1890</v>
      </c>
      <c r="F14" s="305">
        <v>2205</v>
      </c>
      <c r="G14" s="305">
        <v>2004</v>
      </c>
      <c r="H14" s="305">
        <v>20391</v>
      </c>
      <c r="I14" s="305">
        <v>1103</v>
      </c>
      <c r="J14" s="305">
        <v>1470</v>
      </c>
      <c r="K14" s="305">
        <v>1257</v>
      </c>
      <c r="L14" s="305">
        <v>29652</v>
      </c>
      <c r="M14" s="305">
        <v>1890</v>
      </c>
      <c r="N14" s="305">
        <v>2415</v>
      </c>
      <c r="O14" s="305">
        <v>2150</v>
      </c>
      <c r="P14" s="305">
        <v>51798</v>
      </c>
      <c r="Q14" s="305">
        <v>2237</v>
      </c>
      <c r="R14" s="305">
        <v>2756</v>
      </c>
      <c r="S14" s="305">
        <v>2556</v>
      </c>
      <c r="T14" s="305">
        <v>141632</v>
      </c>
    </row>
    <row r="15" spans="2:20" ht="13.5" customHeight="1" x14ac:dyDescent="0.15">
      <c r="B15" s="65" t="s">
        <v>101</v>
      </c>
      <c r="C15" s="289">
        <v>1</v>
      </c>
      <c r="D15" s="30" t="s">
        <v>54</v>
      </c>
      <c r="E15" s="305">
        <v>1575</v>
      </c>
      <c r="F15" s="305">
        <v>2100</v>
      </c>
      <c r="G15" s="305">
        <v>1813</v>
      </c>
      <c r="H15" s="305">
        <v>14040</v>
      </c>
      <c r="I15" s="305">
        <v>1050</v>
      </c>
      <c r="J15" s="305">
        <v>1365</v>
      </c>
      <c r="K15" s="305">
        <v>1200</v>
      </c>
      <c r="L15" s="305">
        <v>31050</v>
      </c>
      <c r="M15" s="305">
        <v>1785</v>
      </c>
      <c r="N15" s="305">
        <v>2258</v>
      </c>
      <c r="O15" s="305">
        <v>2044</v>
      </c>
      <c r="P15" s="305">
        <v>51987</v>
      </c>
      <c r="Q15" s="305">
        <v>2310</v>
      </c>
      <c r="R15" s="305">
        <v>2701</v>
      </c>
      <c r="S15" s="305">
        <v>2455</v>
      </c>
      <c r="T15" s="305">
        <v>108856</v>
      </c>
    </row>
    <row r="16" spans="2:20" ht="13.5" customHeight="1" x14ac:dyDescent="0.15">
      <c r="B16" s="65"/>
      <c r="C16" s="289">
        <v>2</v>
      </c>
      <c r="D16" s="30"/>
      <c r="E16" s="305">
        <v>1785</v>
      </c>
      <c r="F16" s="305">
        <v>2205</v>
      </c>
      <c r="G16" s="305">
        <v>2010</v>
      </c>
      <c r="H16" s="305">
        <v>11297</v>
      </c>
      <c r="I16" s="305">
        <v>1050</v>
      </c>
      <c r="J16" s="305">
        <v>1418</v>
      </c>
      <c r="K16" s="305">
        <v>1272</v>
      </c>
      <c r="L16" s="305">
        <v>26232</v>
      </c>
      <c r="M16" s="305">
        <v>1890</v>
      </c>
      <c r="N16" s="305">
        <v>2415</v>
      </c>
      <c r="O16" s="305">
        <v>2119</v>
      </c>
      <c r="P16" s="305">
        <v>40957</v>
      </c>
      <c r="Q16" s="305">
        <v>2100</v>
      </c>
      <c r="R16" s="305">
        <v>2591</v>
      </c>
      <c r="S16" s="305">
        <v>2372</v>
      </c>
      <c r="T16" s="305">
        <v>79479</v>
      </c>
    </row>
    <row r="17" spans="2:20" ht="13.5" customHeight="1" x14ac:dyDescent="0.15">
      <c r="B17" s="65"/>
      <c r="C17" s="289">
        <v>3</v>
      </c>
      <c r="D17" s="30"/>
      <c r="E17" s="305">
        <v>1890</v>
      </c>
      <c r="F17" s="305">
        <v>2258</v>
      </c>
      <c r="G17" s="305">
        <v>2062</v>
      </c>
      <c r="H17" s="305">
        <v>14760</v>
      </c>
      <c r="I17" s="305">
        <v>1103</v>
      </c>
      <c r="J17" s="305">
        <v>1365</v>
      </c>
      <c r="K17" s="305">
        <v>1289</v>
      </c>
      <c r="L17" s="305">
        <v>28689</v>
      </c>
      <c r="M17" s="305">
        <v>2037</v>
      </c>
      <c r="N17" s="305">
        <v>2415</v>
      </c>
      <c r="O17" s="305">
        <v>2165</v>
      </c>
      <c r="P17" s="305">
        <v>59919</v>
      </c>
      <c r="Q17" s="305">
        <v>2100</v>
      </c>
      <c r="R17" s="305">
        <v>2646</v>
      </c>
      <c r="S17" s="305">
        <v>2399</v>
      </c>
      <c r="T17" s="305">
        <v>96869</v>
      </c>
    </row>
    <row r="18" spans="2:20" ht="13.5" customHeight="1" x14ac:dyDescent="0.15">
      <c r="B18" s="65"/>
      <c r="C18" s="289">
        <v>4</v>
      </c>
      <c r="D18" s="30"/>
      <c r="E18" s="305">
        <v>1890</v>
      </c>
      <c r="F18" s="305">
        <v>2205</v>
      </c>
      <c r="G18" s="305">
        <v>2027</v>
      </c>
      <c r="H18" s="305">
        <v>10697</v>
      </c>
      <c r="I18" s="305">
        <v>1103</v>
      </c>
      <c r="J18" s="305">
        <v>1365</v>
      </c>
      <c r="K18" s="305">
        <v>1278</v>
      </c>
      <c r="L18" s="305">
        <v>15926</v>
      </c>
      <c r="M18" s="305">
        <v>1995</v>
      </c>
      <c r="N18" s="305">
        <v>2415</v>
      </c>
      <c r="O18" s="305">
        <v>2203</v>
      </c>
      <c r="P18" s="305">
        <v>36685</v>
      </c>
      <c r="Q18" s="305">
        <v>2205</v>
      </c>
      <c r="R18" s="305">
        <v>2678</v>
      </c>
      <c r="S18" s="305">
        <v>2523</v>
      </c>
      <c r="T18" s="305">
        <v>62464</v>
      </c>
    </row>
    <row r="19" spans="2:20" ht="13.5" customHeight="1" x14ac:dyDescent="0.15">
      <c r="B19" s="65"/>
      <c r="C19" s="289">
        <v>5</v>
      </c>
      <c r="D19" s="30"/>
      <c r="E19" s="305">
        <v>1890</v>
      </c>
      <c r="F19" s="305">
        <v>2310</v>
      </c>
      <c r="G19" s="305">
        <v>2029</v>
      </c>
      <c r="H19" s="305">
        <v>16333</v>
      </c>
      <c r="I19" s="305">
        <v>1197</v>
      </c>
      <c r="J19" s="305">
        <v>1418</v>
      </c>
      <c r="K19" s="305">
        <v>1297</v>
      </c>
      <c r="L19" s="305">
        <v>26301</v>
      </c>
      <c r="M19" s="305">
        <v>2035</v>
      </c>
      <c r="N19" s="305">
        <v>2415</v>
      </c>
      <c r="O19" s="305">
        <v>2177</v>
      </c>
      <c r="P19" s="305">
        <v>57229</v>
      </c>
      <c r="Q19" s="305">
        <v>2247</v>
      </c>
      <c r="R19" s="305">
        <v>2625</v>
      </c>
      <c r="S19" s="305">
        <v>2499</v>
      </c>
      <c r="T19" s="305">
        <v>90530</v>
      </c>
    </row>
    <row r="20" spans="2:20" ht="13.5" customHeight="1" x14ac:dyDescent="0.15">
      <c r="B20" s="65"/>
      <c r="C20" s="289">
        <v>6</v>
      </c>
      <c r="D20" s="30"/>
      <c r="E20" s="305">
        <v>1890</v>
      </c>
      <c r="F20" s="305">
        <v>2205</v>
      </c>
      <c r="G20" s="305">
        <v>2002</v>
      </c>
      <c r="H20" s="305">
        <v>14464</v>
      </c>
      <c r="I20" s="305">
        <v>1155</v>
      </c>
      <c r="J20" s="305">
        <v>1365</v>
      </c>
      <c r="K20" s="305">
        <v>1290</v>
      </c>
      <c r="L20" s="305">
        <v>26435</v>
      </c>
      <c r="M20" s="305">
        <v>1995</v>
      </c>
      <c r="N20" s="305">
        <v>2415</v>
      </c>
      <c r="O20" s="305">
        <v>2179</v>
      </c>
      <c r="P20" s="305">
        <v>59244</v>
      </c>
      <c r="Q20" s="305">
        <v>2100</v>
      </c>
      <c r="R20" s="305">
        <v>2646</v>
      </c>
      <c r="S20" s="305">
        <v>2398</v>
      </c>
      <c r="T20" s="305">
        <v>77791</v>
      </c>
    </row>
    <row r="21" spans="2:20" ht="13.5" customHeight="1" x14ac:dyDescent="0.15">
      <c r="B21" s="65"/>
      <c r="C21" s="289">
        <v>7</v>
      </c>
      <c r="D21" s="30"/>
      <c r="E21" s="305">
        <v>1890</v>
      </c>
      <c r="F21" s="305">
        <v>2205</v>
      </c>
      <c r="G21" s="305">
        <v>1980</v>
      </c>
      <c r="H21" s="305">
        <v>10009</v>
      </c>
      <c r="I21" s="305">
        <v>1050</v>
      </c>
      <c r="J21" s="305">
        <v>1418</v>
      </c>
      <c r="K21" s="305">
        <v>1222</v>
      </c>
      <c r="L21" s="305">
        <v>19443</v>
      </c>
      <c r="M21" s="305">
        <v>1995</v>
      </c>
      <c r="N21" s="305">
        <v>2415</v>
      </c>
      <c r="O21" s="305">
        <v>2160</v>
      </c>
      <c r="P21" s="305">
        <v>51364</v>
      </c>
      <c r="Q21" s="305">
        <v>2100</v>
      </c>
      <c r="R21" s="305">
        <v>2545</v>
      </c>
      <c r="S21" s="305">
        <v>2340</v>
      </c>
      <c r="T21" s="305">
        <v>58514</v>
      </c>
    </row>
    <row r="22" spans="2:20" ht="13.5" customHeight="1" x14ac:dyDescent="0.15">
      <c r="B22" s="65"/>
      <c r="C22" s="289">
        <v>8</v>
      </c>
      <c r="D22" s="30"/>
      <c r="E22" s="305">
        <v>1785</v>
      </c>
      <c r="F22" s="305">
        <v>2205</v>
      </c>
      <c r="G22" s="305">
        <v>1944</v>
      </c>
      <c r="H22" s="305">
        <v>14599</v>
      </c>
      <c r="I22" s="305">
        <v>1050</v>
      </c>
      <c r="J22" s="305">
        <v>1365</v>
      </c>
      <c r="K22" s="305">
        <v>1190</v>
      </c>
      <c r="L22" s="305">
        <v>18197</v>
      </c>
      <c r="M22" s="305">
        <v>1995</v>
      </c>
      <c r="N22" s="305">
        <v>2310</v>
      </c>
      <c r="O22" s="305">
        <v>2112</v>
      </c>
      <c r="P22" s="305">
        <v>48388</v>
      </c>
      <c r="Q22" s="305">
        <v>2222</v>
      </c>
      <c r="R22" s="305">
        <v>2520</v>
      </c>
      <c r="S22" s="305">
        <v>2355</v>
      </c>
      <c r="T22" s="305">
        <v>78480</v>
      </c>
    </row>
    <row r="23" spans="2:20" ht="13.5" customHeight="1" x14ac:dyDescent="0.15">
      <c r="B23" s="65"/>
      <c r="C23" s="289">
        <v>9</v>
      </c>
      <c r="D23" s="30"/>
      <c r="E23" s="305">
        <v>1838</v>
      </c>
      <c r="F23" s="305">
        <v>2100</v>
      </c>
      <c r="G23" s="305">
        <v>1991</v>
      </c>
      <c r="H23" s="305">
        <v>19147</v>
      </c>
      <c r="I23" s="305">
        <v>1103</v>
      </c>
      <c r="J23" s="305">
        <v>1470</v>
      </c>
      <c r="K23" s="305">
        <v>1268</v>
      </c>
      <c r="L23" s="305">
        <v>27873</v>
      </c>
      <c r="M23" s="305">
        <v>1995</v>
      </c>
      <c r="N23" s="305">
        <v>2415</v>
      </c>
      <c r="O23" s="305">
        <v>2170</v>
      </c>
      <c r="P23" s="305">
        <v>61314</v>
      </c>
      <c r="Q23" s="305">
        <v>2258</v>
      </c>
      <c r="R23" s="305">
        <v>2625</v>
      </c>
      <c r="S23" s="305">
        <v>2449</v>
      </c>
      <c r="T23" s="305">
        <v>92686</v>
      </c>
    </row>
    <row r="24" spans="2:20" ht="13.5" customHeight="1" x14ac:dyDescent="0.15">
      <c r="B24" s="65"/>
      <c r="C24" s="289">
        <v>10</v>
      </c>
      <c r="D24" s="30"/>
      <c r="E24" s="305">
        <v>1785</v>
      </c>
      <c r="F24" s="305">
        <v>2205</v>
      </c>
      <c r="G24" s="305">
        <v>1990.5432407606468</v>
      </c>
      <c r="H24" s="305">
        <v>16023.300000000001</v>
      </c>
      <c r="I24" s="305">
        <v>1207.5</v>
      </c>
      <c r="J24" s="305">
        <v>1522.5</v>
      </c>
      <c r="K24" s="305">
        <v>1320.8685112963958</v>
      </c>
      <c r="L24" s="305">
        <v>23292.400000000001</v>
      </c>
      <c r="M24" s="305">
        <v>1995</v>
      </c>
      <c r="N24" s="305">
        <v>2415</v>
      </c>
      <c r="O24" s="305">
        <v>2141.0177282234667</v>
      </c>
      <c r="P24" s="305">
        <v>49818.5</v>
      </c>
      <c r="Q24" s="305">
        <v>2252.25</v>
      </c>
      <c r="R24" s="305">
        <v>2625</v>
      </c>
      <c r="S24" s="305">
        <v>2460.2990123850109</v>
      </c>
      <c r="T24" s="305">
        <v>65253.899999999994</v>
      </c>
    </row>
    <row r="25" spans="2:20" ht="13.5" customHeight="1" x14ac:dyDescent="0.15">
      <c r="B25" s="67"/>
      <c r="C25" s="132">
        <v>11</v>
      </c>
      <c r="D25" s="18"/>
      <c r="E25" s="308">
        <v>1890</v>
      </c>
      <c r="F25" s="308">
        <v>2257.5</v>
      </c>
      <c r="G25" s="308">
        <v>2032.350360620705</v>
      </c>
      <c r="H25" s="308">
        <v>14520.1</v>
      </c>
      <c r="I25" s="308">
        <v>1312.5</v>
      </c>
      <c r="J25" s="308">
        <v>1522.5</v>
      </c>
      <c r="K25" s="308">
        <v>1371.4400338713585</v>
      </c>
      <c r="L25" s="308">
        <v>20377.3</v>
      </c>
      <c r="M25" s="308">
        <v>2100</v>
      </c>
      <c r="N25" s="308">
        <v>2425.5</v>
      </c>
      <c r="O25" s="308">
        <v>2210.9447982513543</v>
      </c>
      <c r="P25" s="308">
        <v>46575.1</v>
      </c>
      <c r="Q25" s="308">
        <v>2310</v>
      </c>
      <c r="R25" s="308">
        <v>2709</v>
      </c>
      <c r="S25" s="308">
        <v>2538.7495179392522</v>
      </c>
      <c r="T25" s="311">
        <v>70580.5</v>
      </c>
    </row>
    <row r="26" spans="2:20" ht="13.5" customHeight="1" x14ac:dyDescent="0.15">
      <c r="B26" s="329"/>
      <c r="C26" s="330"/>
      <c r="D26" s="331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</row>
    <row r="27" spans="2:20" ht="13.5" customHeight="1" x14ac:dyDescent="0.15">
      <c r="B27" s="332"/>
      <c r="C27" s="330"/>
      <c r="D27" s="333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</row>
    <row r="28" spans="2:20" ht="13.5" customHeight="1" x14ac:dyDescent="0.15">
      <c r="B28" s="334" t="s">
        <v>79</v>
      </c>
      <c r="C28" s="330"/>
      <c r="D28" s="331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</row>
    <row r="29" spans="2:20" ht="13.5" customHeight="1" x14ac:dyDescent="0.15">
      <c r="B29" s="335">
        <v>40486</v>
      </c>
      <c r="C29" s="336"/>
      <c r="D29" s="337">
        <v>40491</v>
      </c>
      <c r="E29" s="305">
        <v>1890</v>
      </c>
      <c r="F29" s="305">
        <v>2205</v>
      </c>
      <c r="G29" s="305">
        <v>2011.0796981355429</v>
      </c>
      <c r="H29" s="305">
        <v>3642.4</v>
      </c>
      <c r="I29" s="305">
        <v>1312.5</v>
      </c>
      <c r="J29" s="305">
        <v>1470</v>
      </c>
      <c r="K29" s="305">
        <v>1355.7863358855871</v>
      </c>
      <c r="L29" s="305">
        <v>5458.5</v>
      </c>
      <c r="M29" s="305">
        <v>2100</v>
      </c>
      <c r="N29" s="305">
        <v>2362.5</v>
      </c>
      <c r="O29" s="305">
        <v>2202.0230665429713</v>
      </c>
      <c r="P29" s="305">
        <v>14331.3</v>
      </c>
      <c r="Q29" s="305">
        <v>2310</v>
      </c>
      <c r="R29" s="305">
        <v>2604</v>
      </c>
      <c r="S29" s="305">
        <v>2501.6561511075947</v>
      </c>
      <c r="T29" s="305">
        <v>17243.900000000001</v>
      </c>
    </row>
    <row r="30" spans="2:20" ht="13.5" customHeight="1" x14ac:dyDescent="0.15">
      <c r="B30" s="338" t="s">
        <v>80</v>
      </c>
      <c r="C30" s="339"/>
      <c r="D30" s="337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</row>
    <row r="31" spans="2:20" ht="13.5" customHeight="1" x14ac:dyDescent="0.15">
      <c r="B31" s="335">
        <v>40492</v>
      </c>
      <c r="C31" s="336"/>
      <c r="D31" s="337">
        <v>40498</v>
      </c>
      <c r="E31" s="123">
        <v>1995</v>
      </c>
      <c r="F31" s="123">
        <v>2205</v>
      </c>
      <c r="G31" s="123">
        <v>2049.6269405968201</v>
      </c>
      <c r="H31" s="123">
        <v>3871.4</v>
      </c>
      <c r="I31" s="123">
        <v>1312.5</v>
      </c>
      <c r="J31" s="123">
        <v>1470</v>
      </c>
      <c r="K31" s="123">
        <v>1357.2010532288386</v>
      </c>
      <c r="L31" s="123">
        <v>4813.5</v>
      </c>
      <c r="M31" s="123">
        <v>2100</v>
      </c>
      <c r="N31" s="123">
        <v>2362.5</v>
      </c>
      <c r="O31" s="123">
        <v>2210.8786355695843</v>
      </c>
      <c r="P31" s="123">
        <v>11224.4</v>
      </c>
      <c r="Q31" s="123">
        <v>2310</v>
      </c>
      <c r="R31" s="123">
        <v>2625</v>
      </c>
      <c r="S31" s="123">
        <v>2521.5323477961633</v>
      </c>
      <c r="T31" s="123">
        <v>15220.3</v>
      </c>
    </row>
    <row r="32" spans="2:20" ht="13.5" customHeight="1" x14ac:dyDescent="0.15">
      <c r="B32" s="338" t="s">
        <v>81</v>
      </c>
      <c r="C32" s="339"/>
      <c r="D32" s="337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</row>
    <row r="33" spans="2:20" ht="13.5" customHeight="1" x14ac:dyDescent="0.15">
      <c r="B33" s="335">
        <v>40499</v>
      </c>
      <c r="C33" s="336"/>
      <c r="D33" s="337">
        <v>40504</v>
      </c>
      <c r="E33" s="123">
        <v>1995</v>
      </c>
      <c r="F33" s="123">
        <v>2257.5</v>
      </c>
      <c r="G33" s="123">
        <v>2083.2337538886973</v>
      </c>
      <c r="H33" s="123">
        <v>2189.5</v>
      </c>
      <c r="I33" s="123">
        <v>1323</v>
      </c>
      <c r="J33" s="123">
        <v>1522.5</v>
      </c>
      <c r="K33" s="123">
        <v>1393.7425047438335</v>
      </c>
      <c r="L33" s="123">
        <v>4377.7</v>
      </c>
      <c r="M33" s="123">
        <v>2152.5</v>
      </c>
      <c r="N33" s="123">
        <v>2425.5</v>
      </c>
      <c r="O33" s="123">
        <v>2285.294093866707</v>
      </c>
      <c r="P33" s="123">
        <v>8419.7999999999993</v>
      </c>
      <c r="Q33" s="123">
        <v>2310</v>
      </c>
      <c r="R33" s="123">
        <v>2677.5</v>
      </c>
      <c r="S33" s="123">
        <v>2560.1648314029803</v>
      </c>
      <c r="T33" s="123">
        <v>13088.6</v>
      </c>
    </row>
    <row r="34" spans="2:20" ht="13.5" customHeight="1" x14ac:dyDescent="0.15">
      <c r="B34" s="338" t="s">
        <v>82</v>
      </c>
      <c r="C34" s="339"/>
      <c r="D34" s="337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</row>
    <row r="35" spans="2:20" ht="13.5" customHeight="1" x14ac:dyDescent="0.15">
      <c r="B35" s="335">
        <v>40506</v>
      </c>
      <c r="C35" s="336"/>
      <c r="D35" s="337">
        <v>40512</v>
      </c>
      <c r="E35" s="123">
        <v>1995</v>
      </c>
      <c r="F35" s="123">
        <v>2100</v>
      </c>
      <c r="G35" s="123">
        <v>2016.7338199199075</v>
      </c>
      <c r="H35" s="123">
        <v>4816.8</v>
      </c>
      <c r="I35" s="123">
        <v>1365</v>
      </c>
      <c r="J35" s="123">
        <v>1470</v>
      </c>
      <c r="K35" s="123">
        <v>1407.6787932564328</v>
      </c>
      <c r="L35" s="123">
        <v>5727.6</v>
      </c>
      <c r="M35" s="123">
        <v>2100</v>
      </c>
      <c r="N35" s="123">
        <v>2310</v>
      </c>
      <c r="O35" s="123">
        <v>2181.1320019979285</v>
      </c>
      <c r="P35" s="123">
        <v>12599.6</v>
      </c>
      <c r="Q35" s="123">
        <v>2408.7000000000003</v>
      </c>
      <c r="R35" s="123">
        <v>2709</v>
      </c>
      <c r="S35" s="123">
        <v>2552.048887424603</v>
      </c>
      <c r="T35" s="123">
        <v>25027.7</v>
      </c>
    </row>
    <row r="36" spans="2:20" ht="13.5" customHeight="1" x14ac:dyDescent="0.15">
      <c r="B36" s="338" t="s">
        <v>83</v>
      </c>
      <c r="C36" s="339"/>
      <c r="D36" s="337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</row>
    <row r="37" spans="2:20" ht="13.5" customHeight="1" x14ac:dyDescent="0.15">
      <c r="B37" s="340">
        <v>40450</v>
      </c>
      <c r="C37" s="341"/>
      <c r="D37" s="342">
        <v>40456</v>
      </c>
      <c r="E37" s="308">
        <v>1932</v>
      </c>
      <c r="F37" s="308">
        <v>2100</v>
      </c>
      <c r="G37" s="308">
        <v>1996</v>
      </c>
      <c r="H37" s="308">
        <v>4258</v>
      </c>
      <c r="I37" s="308">
        <v>1313</v>
      </c>
      <c r="J37" s="308">
        <v>1470</v>
      </c>
      <c r="K37" s="308">
        <v>1364</v>
      </c>
      <c r="L37" s="308">
        <v>6292</v>
      </c>
      <c r="M37" s="308">
        <v>2048</v>
      </c>
      <c r="N37" s="308">
        <v>2415</v>
      </c>
      <c r="O37" s="308">
        <v>2205</v>
      </c>
      <c r="P37" s="308">
        <v>11606</v>
      </c>
      <c r="Q37" s="308">
        <v>2258</v>
      </c>
      <c r="R37" s="308">
        <v>2625</v>
      </c>
      <c r="S37" s="308">
        <v>2464</v>
      </c>
      <c r="T37" s="308">
        <v>21159</v>
      </c>
    </row>
    <row r="38" spans="2:20" ht="3.75" customHeight="1" x14ac:dyDescent="0.15"/>
    <row r="39" spans="2:20" ht="13.5" customHeight="1" x14ac:dyDescent="0.15">
      <c r="B39" s="20"/>
    </row>
    <row r="40" spans="2:20" ht="13.5" customHeight="1" x14ac:dyDescent="0.15">
      <c r="B40" s="20"/>
    </row>
    <row r="41" spans="2:20" ht="13.5" customHeight="1" x14ac:dyDescent="0.15">
      <c r="B41" s="20"/>
    </row>
    <row r="42" spans="2:20" ht="13.5" customHeight="1" x14ac:dyDescent="0.15">
      <c r="B42" s="20"/>
    </row>
  </sheetData>
  <phoneticPr fontId="7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P25"/>
  <sheetViews>
    <sheetView zoomScale="75" workbookViewId="0">
      <selection activeCell="H25" sqref="H2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321"/>
      <c r="C1" s="321"/>
      <c r="D1" s="321"/>
    </row>
    <row r="2" spans="2:16" ht="12.75" customHeight="1" x14ac:dyDescent="0.15">
      <c r="B2" s="19" t="str">
        <f>近和33!B2</f>
        <v>(2)和牛チルド「3」の品目別価格　（つづき）</v>
      </c>
      <c r="C2" s="288"/>
      <c r="D2" s="288"/>
    </row>
    <row r="3" spans="2:16" ht="12.75" customHeight="1" x14ac:dyDescent="0.15">
      <c r="B3" s="288"/>
      <c r="C3" s="288"/>
      <c r="D3" s="288"/>
      <c r="P3" s="20" t="s">
        <v>10</v>
      </c>
    </row>
    <row r="4" spans="2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6" ht="13.5" customHeight="1" x14ac:dyDescent="0.15">
      <c r="B5" s="63"/>
      <c r="C5" s="292" t="s">
        <v>261</v>
      </c>
      <c r="D5" s="293"/>
      <c r="E5" s="294" t="s">
        <v>294</v>
      </c>
      <c r="F5" s="295"/>
      <c r="G5" s="295"/>
      <c r="H5" s="296"/>
      <c r="I5" s="294" t="s">
        <v>295</v>
      </c>
      <c r="J5" s="295"/>
      <c r="K5" s="295"/>
      <c r="L5" s="296"/>
      <c r="M5" s="294" t="s">
        <v>296</v>
      </c>
      <c r="N5" s="295"/>
      <c r="O5" s="295"/>
      <c r="P5" s="296"/>
    </row>
    <row r="6" spans="2:16" ht="13.5" customHeight="1" x14ac:dyDescent="0.15">
      <c r="B6" s="297" t="s">
        <v>264</v>
      </c>
      <c r="C6" s="298"/>
      <c r="D6" s="299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</row>
    <row r="7" spans="2:16" ht="13.5" customHeight="1" x14ac:dyDescent="0.15"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</row>
    <row r="8" spans="2:16" ht="13.5" customHeight="1" x14ac:dyDescent="0.15">
      <c r="B8" s="300" t="s">
        <v>72</v>
      </c>
      <c r="C8" s="16">
        <v>17</v>
      </c>
      <c r="D8" s="17" t="s">
        <v>105</v>
      </c>
      <c r="E8" s="304">
        <v>2579</v>
      </c>
      <c r="F8" s="305">
        <v>3833</v>
      </c>
      <c r="G8" s="306">
        <v>3382</v>
      </c>
      <c r="H8" s="305">
        <v>40661</v>
      </c>
      <c r="I8" s="304">
        <v>4725</v>
      </c>
      <c r="J8" s="305">
        <v>6090</v>
      </c>
      <c r="K8" s="306">
        <v>5343</v>
      </c>
      <c r="L8" s="305">
        <v>56173</v>
      </c>
      <c r="M8" s="304">
        <v>5775</v>
      </c>
      <c r="N8" s="305">
        <v>6930</v>
      </c>
      <c r="O8" s="306">
        <v>6338</v>
      </c>
      <c r="P8" s="305">
        <v>82630</v>
      </c>
    </row>
    <row r="9" spans="2:16" ht="13.5" customHeight="1" x14ac:dyDescent="0.15">
      <c r="B9" s="65"/>
      <c r="C9" s="9">
        <v>18</v>
      </c>
      <c r="D9" s="30"/>
      <c r="E9" s="304">
        <v>2730</v>
      </c>
      <c r="F9" s="305">
        <v>3675</v>
      </c>
      <c r="G9" s="306">
        <v>3274</v>
      </c>
      <c r="H9" s="305">
        <v>29244</v>
      </c>
      <c r="I9" s="304">
        <v>4725</v>
      </c>
      <c r="J9" s="305">
        <v>5985</v>
      </c>
      <c r="K9" s="306">
        <v>5336</v>
      </c>
      <c r="L9" s="305">
        <v>50774</v>
      </c>
      <c r="M9" s="304">
        <v>5565</v>
      </c>
      <c r="N9" s="305">
        <v>6930</v>
      </c>
      <c r="O9" s="306">
        <v>6397</v>
      </c>
      <c r="P9" s="305">
        <v>93979</v>
      </c>
    </row>
    <row r="10" spans="2:16" ht="13.5" customHeight="1" x14ac:dyDescent="0.15">
      <c r="B10" s="65"/>
      <c r="C10" s="9">
        <v>19</v>
      </c>
      <c r="D10" s="30"/>
      <c r="E10" s="304">
        <v>3098</v>
      </c>
      <c r="F10" s="305">
        <v>3360</v>
      </c>
      <c r="G10" s="306">
        <v>3189</v>
      </c>
      <c r="H10" s="305">
        <v>16365</v>
      </c>
      <c r="I10" s="304">
        <v>4515</v>
      </c>
      <c r="J10" s="305">
        <v>5775</v>
      </c>
      <c r="K10" s="306">
        <v>5318</v>
      </c>
      <c r="L10" s="305">
        <v>36127</v>
      </c>
      <c r="M10" s="304">
        <v>5355</v>
      </c>
      <c r="N10" s="305">
        <v>6825</v>
      </c>
      <c r="O10" s="306">
        <v>6086</v>
      </c>
      <c r="P10" s="305">
        <v>101131</v>
      </c>
    </row>
    <row r="11" spans="2:16" ht="13.5" customHeight="1" x14ac:dyDescent="0.15">
      <c r="B11" s="65"/>
      <c r="C11" s="9">
        <v>20</v>
      </c>
      <c r="D11" s="30"/>
      <c r="E11" s="304">
        <v>2100</v>
      </c>
      <c r="F11" s="305">
        <v>3150</v>
      </c>
      <c r="G11" s="306">
        <v>2732</v>
      </c>
      <c r="H11" s="305">
        <v>17602</v>
      </c>
      <c r="I11" s="304">
        <v>3675</v>
      </c>
      <c r="J11" s="305">
        <v>5355</v>
      </c>
      <c r="K11" s="306">
        <v>4454</v>
      </c>
      <c r="L11" s="305">
        <v>26343</v>
      </c>
      <c r="M11" s="304">
        <v>4725</v>
      </c>
      <c r="N11" s="305">
        <v>6615</v>
      </c>
      <c r="O11" s="306">
        <v>5843</v>
      </c>
      <c r="P11" s="305">
        <v>78760</v>
      </c>
    </row>
    <row r="12" spans="2:16" ht="13.5" customHeight="1" x14ac:dyDescent="0.15">
      <c r="B12" s="65"/>
      <c r="C12" s="9">
        <v>21</v>
      </c>
      <c r="D12" s="30"/>
      <c r="E12" s="304">
        <v>1995</v>
      </c>
      <c r="F12" s="305">
        <v>2625</v>
      </c>
      <c r="G12" s="306">
        <v>2296</v>
      </c>
      <c r="H12" s="305">
        <v>9130</v>
      </c>
      <c r="I12" s="304">
        <v>3150</v>
      </c>
      <c r="J12" s="305">
        <v>5250</v>
      </c>
      <c r="K12" s="306">
        <v>4112</v>
      </c>
      <c r="L12" s="305">
        <v>30732</v>
      </c>
      <c r="M12" s="304">
        <v>4410</v>
      </c>
      <c r="N12" s="305">
        <v>6195</v>
      </c>
      <c r="O12" s="306">
        <v>5306</v>
      </c>
      <c r="P12" s="305">
        <v>87662</v>
      </c>
    </row>
    <row r="13" spans="2:16" ht="13.5" customHeight="1" x14ac:dyDescent="0.15">
      <c r="B13" s="65"/>
      <c r="C13" s="9">
        <v>11</v>
      </c>
      <c r="D13" s="30"/>
      <c r="E13" s="304" t="s">
        <v>265</v>
      </c>
      <c r="F13" s="305" t="s">
        <v>265</v>
      </c>
      <c r="G13" s="306" t="s">
        <v>265</v>
      </c>
      <c r="H13" s="305">
        <v>793</v>
      </c>
      <c r="I13" s="304">
        <v>3990</v>
      </c>
      <c r="J13" s="305">
        <v>4725</v>
      </c>
      <c r="K13" s="306">
        <v>4343</v>
      </c>
      <c r="L13" s="305">
        <v>2274</v>
      </c>
      <c r="M13" s="304">
        <v>4988</v>
      </c>
      <c r="N13" s="305">
        <v>5807</v>
      </c>
      <c r="O13" s="306">
        <v>5482</v>
      </c>
      <c r="P13" s="305">
        <v>7281</v>
      </c>
    </row>
    <row r="14" spans="2:16" ht="13.5" customHeight="1" x14ac:dyDescent="0.15">
      <c r="B14" s="65"/>
      <c r="C14" s="9">
        <v>12</v>
      </c>
      <c r="D14" s="30"/>
      <c r="E14" s="304" t="s">
        <v>265</v>
      </c>
      <c r="F14" s="305" t="s">
        <v>265</v>
      </c>
      <c r="G14" s="306" t="s">
        <v>265</v>
      </c>
      <c r="H14" s="305">
        <v>1885</v>
      </c>
      <c r="I14" s="304">
        <v>4200</v>
      </c>
      <c r="J14" s="305">
        <v>5040</v>
      </c>
      <c r="K14" s="306">
        <v>4474</v>
      </c>
      <c r="L14" s="305">
        <v>4903</v>
      </c>
      <c r="M14" s="304">
        <v>5460</v>
      </c>
      <c r="N14" s="305">
        <v>6090</v>
      </c>
      <c r="O14" s="306">
        <v>5752</v>
      </c>
      <c r="P14" s="305">
        <v>11864</v>
      </c>
    </row>
    <row r="15" spans="2:16" ht="13.5" customHeight="1" x14ac:dyDescent="0.15">
      <c r="B15" s="65" t="s">
        <v>101</v>
      </c>
      <c r="C15" s="9">
        <v>1</v>
      </c>
      <c r="D15" s="30" t="s">
        <v>54</v>
      </c>
      <c r="E15" s="304" t="s">
        <v>265</v>
      </c>
      <c r="F15" s="305" t="s">
        <v>265</v>
      </c>
      <c r="G15" s="306" t="s">
        <v>265</v>
      </c>
      <c r="H15" s="305">
        <v>1423</v>
      </c>
      <c r="I15" s="304">
        <v>3990</v>
      </c>
      <c r="J15" s="305">
        <v>4725</v>
      </c>
      <c r="K15" s="306">
        <v>4365</v>
      </c>
      <c r="L15" s="305">
        <v>2130</v>
      </c>
      <c r="M15" s="304">
        <v>5201</v>
      </c>
      <c r="N15" s="305">
        <v>5880</v>
      </c>
      <c r="O15" s="306">
        <v>5597</v>
      </c>
      <c r="P15" s="305">
        <v>7021</v>
      </c>
    </row>
    <row r="16" spans="2:16" ht="13.5" customHeight="1" x14ac:dyDescent="0.15">
      <c r="B16" s="65"/>
      <c r="C16" s="9">
        <v>2</v>
      </c>
      <c r="D16" s="30"/>
      <c r="E16" s="304" t="s">
        <v>265</v>
      </c>
      <c r="F16" s="305" t="s">
        <v>265</v>
      </c>
      <c r="G16" s="306" t="s">
        <v>265</v>
      </c>
      <c r="H16" s="305">
        <v>95</v>
      </c>
      <c r="I16" s="304">
        <v>3360</v>
      </c>
      <c r="J16" s="305">
        <v>4326</v>
      </c>
      <c r="K16" s="306">
        <v>3970</v>
      </c>
      <c r="L16" s="305">
        <v>1787</v>
      </c>
      <c r="M16" s="304">
        <v>4410</v>
      </c>
      <c r="N16" s="305">
        <v>5513</v>
      </c>
      <c r="O16" s="306">
        <v>4728</v>
      </c>
      <c r="P16" s="305">
        <v>6041</v>
      </c>
    </row>
    <row r="17" spans="2:16" ht="13.5" customHeight="1" x14ac:dyDescent="0.15">
      <c r="B17" s="65"/>
      <c r="C17" s="9">
        <v>3</v>
      </c>
      <c r="D17" s="30"/>
      <c r="E17" s="304" t="s">
        <v>265</v>
      </c>
      <c r="F17" s="305" t="s">
        <v>265</v>
      </c>
      <c r="G17" s="306" t="s">
        <v>265</v>
      </c>
      <c r="H17" s="305">
        <v>126</v>
      </c>
      <c r="I17" s="304">
        <v>3675</v>
      </c>
      <c r="J17" s="305">
        <v>4515</v>
      </c>
      <c r="K17" s="306">
        <v>4102</v>
      </c>
      <c r="L17" s="305">
        <v>2381</v>
      </c>
      <c r="M17" s="304">
        <v>4515</v>
      </c>
      <c r="N17" s="305">
        <v>5565</v>
      </c>
      <c r="O17" s="306">
        <v>4757</v>
      </c>
      <c r="P17" s="305">
        <v>7934</v>
      </c>
    </row>
    <row r="18" spans="2:16" ht="13.5" customHeight="1" x14ac:dyDescent="0.15">
      <c r="B18" s="65"/>
      <c r="C18" s="9">
        <v>4</v>
      </c>
      <c r="D18" s="30"/>
      <c r="E18" s="304" t="s">
        <v>265</v>
      </c>
      <c r="F18" s="305" t="s">
        <v>265</v>
      </c>
      <c r="G18" s="306" t="s">
        <v>265</v>
      </c>
      <c r="H18" s="305">
        <v>118</v>
      </c>
      <c r="I18" s="304">
        <v>3780</v>
      </c>
      <c r="J18" s="305">
        <v>4200</v>
      </c>
      <c r="K18" s="306">
        <v>4024</v>
      </c>
      <c r="L18" s="305">
        <v>2950</v>
      </c>
      <c r="M18" s="304">
        <v>4841</v>
      </c>
      <c r="N18" s="305">
        <v>5775</v>
      </c>
      <c r="O18" s="306">
        <v>5179</v>
      </c>
      <c r="P18" s="305">
        <v>6886</v>
      </c>
    </row>
    <row r="19" spans="2:16" ht="13.5" customHeight="1" x14ac:dyDescent="0.15">
      <c r="B19" s="65"/>
      <c r="C19" s="9">
        <v>5</v>
      </c>
      <c r="D19" s="30"/>
      <c r="E19" s="304" t="s">
        <v>265</v>
      </c>
      <c r="F19" s="305" t="s">
        <v>265</v>
      </c>
      <c r="G19" s="306" t="s">
        <v>265</v>
      </c>
      <c r="H19" s="305">
        <v>129</v>
      </c>
      <c r="I19" s="304">
        <v>3780</v>
      </c>
      <c r="J19" s="305">
        <v>4200</v>
      </c>
      <c r="K19" s="306">
        <v>4023</v>
      </c>
      <c r="L19" s="305">
        <v>2665</v>
      </c>
      <c r="M19" s="304">
        <v>5040</v>
      </c>
      <c r="N19" s="305">
        <v>5565</v>
      </c>
      <c r="O19" s="306">
        <v>5355</v>
      </c>
      <c r="P19" s="305">
        <v>6484</v>
      </c>
    </row>
    <row r="20" spans="2:16" ht="13.5" customHeight="1" x14ac:dyDescent="0.15">
      <c r="B20" s="65"/>
      <c r="C20" s="9">
        <v>6</v>
      </c>
      <c r="D20" s="30"/>
      <c r="E20" s="304" t="s">
        <v>265</v>
      </c>
      <c r="F20" s="305" t="s">
        <v>265</v>
      </c>
      <c r="G20" s="310" t="s">
        <v>265</v>
      </c>
      <c r="H20" s="305">
        <v>162</v>
      </c>
      <c r="I20" s="304">
        <v>3675</v>
      </c>
      <c r="J20" s="305">
        <v>3990</v>
      </c>
      <c r="K20" s="306">
        <v>3793</v>
      </c>
      <c r="L20" s="305">
        <v>2383</v>
      </c>
      <c r="M20" s="304">
        <v>5040</v>
      </c>
      <c r="N20" s="305">
        <v>5775</v>
      </c>
      <c r="O20" s="310">
        <v>5326</v>
      </c>
      <c r="P20" s="305">
        <v>7650</v>
      </c>
    </row>
    <row r="21" spans="2:16" ht="13.5" customHeight="1" x14ac:dyDescent="0.15">
      <c r="B21" s="65"/>
      <c r="C21" s="9">
        <v>7</v>
      </c>
      <c r="D21" s="30"/>
      <c r="E21" s="304" t="s">
        <v>265</v>
      </c>
      <c r="F21" s="305" t="s">
        <v>265</v>
      </c>
      <c r="G21" s="310" t="s">
        <v>265</v>
      </c>
      <c r="H21" s="305" t="s">
        <v>265</v>
      </c>
      <c r="I21" s="304">
        <v>3465</v>
      </c>
      <c r="J21" s="305">
        <v>3885</v>
      </c>
      <c r="K21" s="306">
        <v>3691</v>
      </c>
      <c r="L21" s="305">
        <v>2886</v>
      </c>
      <c r="M21" s="304">
        <v>4725</v>
      </c>
      <c r="N21" s="305">
        <v>5775</v>
      </c>
      <c r="O21" s="310">
        <v>5297</v>
      </c>
      <c r="P21" s="305">
        <v>6935</v>
      </c>
    </row>
    <row r="22" spans="2:16" ht="13.5" customHeight="1" x14ac:dyDescent="0.15">
      <c r="B22" s="65"/>
      <c r="C22" s="9">
        <v>8</v>
      </c>
      <c r="D22" s="30"/>
      <c r="E22" s="304" t="s">
        <v>265</v>
      </c>
      <c r="F22" s="305" t="s">
        <v>265</v>
      </c>
      <c r="G22" s="310" t="s">
        <v>265</v>
      </c>
      <c r="H22" s="305">
        <v>119</v>
      </c>
      <c r="I22" s="304">
        <v>3360</v>
      </c>
      <c r="J22" s="305">
        <v>3780</v>
      </c>
      <c r="K22" s="306">
        <v>3680</v>
      </c>
      <c r="L22" s="305">
        <v>4378</v>
      </c>
      <c r="M22" s="304">
        <v>4725</v>
      </c>
      <c r="N22" s="305">
        <v>5565</v>
      </c>
      <c r="O22" s="310">
        <v>5112</v>
      </c>
      <c r="P22" s="305">
        <v>9917</v>
      </c>
    </row>
    <row r="23" spans="2:16" ht="13.5" customHeight="1" x14ac:dyDescent="0.15">
      <c r="B23" s="65"/>
      <c r="C23" s="9">
        <v>9</v>
      </c>
      <c r="D23" s="30"/>
      <c r="E23" s="304" t="s">
        <v>265</v>
      </c>
      <c r="F23" s="305" t="s">
        <v>265</v>
      </c>
      <c r="G23" s="310" t="s">
        <v>265</v>
      </c>
      <c r="H23" s="305">
        <v>258</v>
      </c>
      <c r="I23" s="305">
        <v>3465</v>
      </c>
      <c r="J23" s="305">
        <v>4095</v>
      </c>
      <c r="K23" s="306">
        <v>3814</v>
      </c>
      <c r="L23" s="305">
        <v>3368</v>
      </c>
      <c r="M23" s="304">
        <v>4872</v>
      </c>
      <c r="N23" s="305">
        <v>5565</v>
      </c>
      <c r="O23" s="310">
        <v>5112</v>
      </c>
      <c r="P23" s="305">
        <v>7557</v>
      </c>
    </row>
    <row r="24" spans="2:16" ht="13.5" customHeight="1" x14ac:dyDescent="0.15">
      <c r="B24" s="65"/>
      <c r="C24" s="9">
        <v>10</v>
      </c>
      <c r="D24" s="30"/>
      <c r="E24" s="305">
        <v>0</v>
      </c>
      <c r="F24" s="305">
        <v>0</v>
      </c>
      <c r="G24" s="305">
        <v>0</v>
      </c>
      <c r="H24" s="305">
        <v>251</v>
      </c>
      <c r="I24" s="305">
        <v>3675</v>
      </c>
      <c r="J24" s="305">
        <v>4200</v>
      </c>
      <c r="K24" s="310">
        <v>3867.8363636363651</v>
      </c>
      <c r="L24" s="305">
        <v>3572</v>
      </c>
      <c r="M24" s="305">
        <v>4935</v>
      </c>
      <c r="N24" s="305">
        <v>5775</v>
      </c>
      <c r="O24" s="305">
        <v>5184.3854815524692</v>
      </c>
      <c r="P24" s="305">
        <v>7714</v>
      </c>
    </row>
    <row r="25" spans="2:16" ht="13.5" customHeight="1" x14ac:dyDescent="0.15">
      <c r="B25" s="67"/>
      <c r="C25" s="12">
        <v>11</v>
      </c>
      <c r="D25" s="18"/>
      <c r="E25" s="308">
        <v>0</v>
      </c>
      <c r="F25" s="308">
        <v>0</v>
      </c>
      <c r="G25" s="308">
        <v>0</v>
      </c>
      <c r="H25" s="308">
        <v>1008</v>
      </c>
      <c r="I25" s="308">
        <v>3675</v>
      </c>
      <c r="J25" s="308">
        <v>4410</v>
      </c>
      <c r="K25" s="308">
        <v>3927.5662510872735</v>
      </c>
      <c r="L25" s="308">
        <v>3786.7</v>
      </c>
      <c r="M25" s="308">
        <v>4935</v>
      </c>
      <c r="N25" s="308">
        <v>5775</v>
      </c>
      <c r="O25" s="308">
        <v>5167.3105246183613</v>
      </c>
      <c r="P25" s="311">
        <v>11169.1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43"/>
  <sheetViews>
    <sheetView zoomScale="75" workbookViewId="0">
      <selection activeCell="H23" sqref="H23"/>
    </sheetView>
  </sheetViews>
  <sheetFormatPr defaultColWidth="7.5" defaultRowHeight="12" x14ac:dyDescent="0.15"/>
  <cols>
    <col min="1" max="1" width="0.625" style="35" customWidth="1"/>
    <col min="2" max="2" width="5.5" style="35" customWidth="1"/>
    <col min="3" max="3" width="2.75" style="35" customWidth="1"/>
    <col min="4" max="4" width="5.25" style="35" customWidth="1"/>
    <col min="5" max="7" width="5.875" style="35" customWidth="1"/>
    <col min="8" max="8" width="7.5" style="35" customWidth="1"/>
    <col min="9" max="11" width="5.875" style="35" customWidth="1"/>
    <col min="12" max="12" width="8.125" style="35" customWidth="1"/>
    <col min="13" max="15" width="5.875" style="35" customWidth="1"/>
    <col min="16" max="16" width="7.25" style="35" customWidth="1"/>
    <col min="17" max="19" width="5.875" style="35" customWidth="1"/>
    <col min="20" max="20" width="8.125" style="35" customWidth="1"/>
    <col min="21" max="23" width="5.875" style="35" customWidth="1"/>
    <col min="24" max="24" width="7.75" style="35" customWidth="1"/>
    <col min="25" max="16384" width="7.5" style="35"/>
  </cols>
  <sheetData>
    <row r="1" spans="1:24" ht="15" customHeight="1" x14ac:dyDescent="0.15">
      <c r="A1" s="19"/>
      <c r="B1" s="348"/>
      <c r="C1" s="348"/>
      <c r="D1" s="348"/>
    </row>
    <row r="2" spans="1:24" ht="12.75" customHeight="1" x14ac:dyDescent="0.15">
      <c r="B2" s="19" t="s">
        <v>297</v>
      </c>
      <c r="C2" s="349"/>
      <c r="D2" s="349"/>
    </row>
    <row r="3" spans="1:24" ht="12.75" customHeight="1" x14ac:dyDescent="0.15">
      <c r="B3" s="349"/>
      <c r="C3" s="349"/>
      <c r="D3" s="349"/>
      <c r="X3" s="24" t="s">
        <v>10</v>
      </c>
    </row>
    <row r="4" spans="1:24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4" ht="13.5" customHeight="1" x14ac:dyDescent="0.15">
      <c r="B5" s="15"/>
      <c r="C5" s="294" t="s">
        <v>261</v>
      </c>
      <c r="D5" s="293"/>
      <c r="E5" s="322" t="s">
        <v>270</v>
      </c>
      <c r="F5" s="323"/>
      <c r="G5" s="323"/>
      <c r="H5" s="324"/>
      <c r="I5" s="322" t="s">
        <v>271</v>
      </c>
      <c r="J5" s="323"/>
      <c r="K5" s="323"/>
      <c r="L5" s="324"/>
      <c r="M5" s="322" t="s">
        <v>298</v>
      </c>
      <c r="N5" s="323"/>
      <c r="O5" s="323"/>
      <c r="P5" s="324"/>
      <c r="Q5" s="322" t="s">
        <v>299</v>
      </c>
      <c r="R5" s="323"/>
      <c r="S5" s="323"/>
      <c r="T5" s="324"/>
      <c r="U5" s="322" t="s">
        <v>273</v>
      </c>
      <c r="V5" s="323"/>
      <c r="W5" s="323"/>
      <c r="X5" s="324"/>
    </row>
    <row r="6" spans="1:24" ht="13.5" customHeight="1" x14ac:dyDescent="0.15">
      <c r="B6" s="297" t="s">
        <v>274</v>
      </c>
      <c r="C6" s="325"/>
      <c r="D6" s="326"/>
      <c r="E6" s="327" t="s">
        <v>275</v>
      </c>
      <c r="F6" s="327" t="s">
        <v>173</v>
      </c>
      <c r="G6" s="327" t="s">
        <v>276</v>
      </c>
      <c r="H6" s="327" t="s">
        <v>8</v>
      </c>
      <c r="I6" s="327" t="s">
        <v>275</v>
      </c>
      <c r="J6" s="327" t="s">
        <v>173</v>
      </c>
      <c r="K6" s="327" t="s">
        <v>276</v>
      </c>
      <c r="L6" s="327" t="s">
        <v>8</v>
      </c>
      <c r="M6" s="327" t="s">
        <v>275</v>
      </c>
      <c r="N6" s="327" t="s">
        <v>173</v>
      </c>
      <c r="O6" s="327" t="s">
        <v>276</v>
      </c>
      <c r="P6" s="327" t="s">
        <v>8</v>
      </c>
      <c r="Q6" s="327" t="s">
        <v>275</v>
      </c>
      <c r="R6" s="327" t="s">
        <v>173</v>
      </c>
      <c r="S6" s="327" t="s">
        <v>276</v>
      </c>
      <c r="T6" s="327" t="s">
        <v>8</v>
      </c>
      <c r="U6" s="327" t="s">
        <v>275</v>
      </c>
      <c r="V6" s="327" t="s">
        <v>173</v>
      </c>
      <c r="W6" s="327" t="s">
        <v>276</v>
      </c>
      <c r="X6" s="327" t="s">
        <v>8</v>
      </c>
    </row>
    <row r="7" spans="1:24" ht="13.5" customHeight="1" x14ac:dyDescent="0.15">
      <c r="B7" s="10"/>
      <c r="C7" s="12"/>
      <c r="D7" s="12"/>
      <c r="E7" s="328"/>
      <c r="F7" s="328"/>
      <c r="G7" s="328" t="s">
        <v>277</v>
      </c>
      <c r="H7" s="328"/>
      <c r="I7" s="328"/>
      <c r="J7" s="328"/>
      <c r="K7" s="328" t="s">
        <v>277</v>
      </c>
      <c r="L7" s="328"/>
      <c r="M7" s="328"/>
      <c r="N7" s="328"/>
      <c r="O7" s="328" t="s">
        <v>277</v>
      </c>
      <c r="P7" s="328"/>
      <c r="Q7" s="328"/>
      <c r="R7" s="328"/>
      <c r="S7" s="328" t="s">
        <v>277</v>
      </c>
      <c r="T7" s="328"/>
      <c r="U7" s="328"/>
      <c r="V7" s="328"/>
      <c r="W7" s="328" t="s">
        <v>277</v>
      </c>
      <c r="X7" s="328"/>
    </row>
    <row r="8" spans="1:24" ht="13.5" customHeight="1" x14ac:dyDescent="0.15">
      <c r="B8" s="65" t="s">
        <v>72</v>
      </c>
      <c r="C8" s="289">
        <v>19</v>
      </c>
      <c r="D8" s="19" t="s">
        <v>105</v>
      </c>
      <c r="E8" s="302">
        <v>1313</v>
      </c>
      <c r="F8" s="302">
        <v>2415</v>
      </c>
      <c r="G8" s="302">
        <v>1762</v>
      </c>
      <c r="H8" s="302">
        <v>748690</v>
      </c>
      <c r="I8" s="302">
        <v>945</v>
      </c>
      <c r="J8" s="302">
        <v>1470</v>
      </c>
      <c r="K8" s="302">
        <v>1172</v>
      </c>
      <c r="L8" s="302">
        <v>708820</v>
      </c>
      <c r="M8" s="302">
        <v>1890</v>
      </c>
      <c r="N8" s="302">
        <v>3045</v>
      </c>
      <c r="O8" s="302">
        <v>2606</v>
      </c>
      <c r="P8" s="302">
        <v>74614</v>
      </c>
      <c r="Q8" s="302">
        <v>630</v>
      </c>
      <c r="R8" s="302">
        <v>1050</v>
      </c>
      <c r="S8" s="302">
        <v>818</v>
      </c>
      <c r="T8" s="302">
        <v>148789</v>
      </c>
      <c r="U8" s="302">
        <v>3780</v>
      </c>
      <c r="V8" s="302">
        <v>4725</v>
      </c>
      <c r="W8" s="302">
        <v>4200</v>
      </c>
      <c r="X8" s="302">
        <v>163289</v>
      </c>
    </row>
    <row r="9" spans="1:24" ht="13.5" customHeight="1" x14ac:dyDescent="0.15">
      <c r="B9" s="65"/>
      <c r="C9" s="289">
        <v>20</v>
      </c>
      <c r="D9" s="19"/>
      <c r="E9" s="305">
        <v>1208</v>
      </c>
      <c r="F9" s="305">
        <v>2520</v>
      </c>
      <c r="G9" s="305">
        <v>1610</v>
      </c>
      <c r="H9" s="305">
        <v>950758</v>
      </c>
      <c r="I9" s="305">
        <v>945</v>
      </c>
      <c r="J9" s="305">
        <v>1544</v>
      </c>
      <c r="K9" s="305">
        <v>1204</v>
      </c>
      <c r="L9" s="305">
        <v>767783</v>
      </c>
      <c r="M9" s="305">
        <v>1646</v>
      </c>
      <c r="N9" s="305">
        <v>2993</v>
      </c>
      <c r="O9" s="305">
        <v>2318</v>
      </c>
      <c r="P9" s="305">
        <v>75429</v>
      </c>
      <c r="Q9" s="305">
        <v>630</v>
      </c>
      <c r="R9" s="305">
        <v>1050</v>
      </c>
      <c r="S9" s="305">
        <v>801</v>
      </c>
      <c r="T9" s="305">
        <v>198523</v>
      </c>
      <c r="U9" s="305">
        <v>3150</v>
      </c>
      <c r="V9" s="305">
        <v>4515</v>
      </c>
      <c r="W9" s="305">
        <v>3909</v>
      </c>
      <c r="X9" s="305">
        <v>184451</v>
      </c>
    </row>
    <row r="10" spans="1:24" ht="13.5" customHeight="1" x14ac:dyDescent="0.15">
      <c r="B10" s="67"/>
      <c r="C10" s="132">
        <v>21</v>
      </c>
      <c r="D10" s="12"/>
      <c r="E10" s="308">
        <v>1260</v>
      </c>
      <c r="F10" s="308">
        <v>2520</v>
      </c>
      <c r="G10" s="308">
        <v>1588</v>
      </c>
      <c r="H10" s="308">
        <v>904489</v>
      </c>
      <c r="I10" s="308">
        <v>998</v>
      </c>
      <c r="J10" s="308">
        <v>1449</v>
      </c>
      <c r="K10" s="308">
        <v>1194</v>
      </c>
      <c r="L10" s="308">
        <v>675101</v>
      </c>
      <c r="M10" s="308">
        <v>1575</v>
      </c>
      <c r="N10" s="308">
        <v>3039</v>
      </c>
      <c r="O10" s="308">
        <v>2382</v>
      </c>
      <c r="P10" s="308">
        <v>66445</v>
      </c>
      <c r="Q10" s="308">
        <v>683</v>
      </c>
      <c r="R10" s="308">
        <v>1050</v>
      </c>
      <c r="S10" s="308">
        <v>840</v>
      </c>
      <c r="T10" s="308">
        <v>136956</v>
      </c>
      <c r="U10" s="308">
        <v>2940</v>
      </c>
      <c r="V10" s="308">
        <v>4200</v>
      </c>
      <c r="W10" s="308">
        <v>3483</v>
      </c>
      <c r="X10" s="308">
        <v>170771</v>
      </c>
    </row>
    <row r="11" spans="1:24" ht="13.5" customHeight="1" x14ac:dyDescent="0.15">
      <c r="B11" s="65"/>
      <c r="C11" s="289">
        <v>11</v>
      </c>
      <c r="D11" s="30"/>
      <c r="E11" s="305">
        <v>1733</v>
      </c>
      <c r="F11" s="305">
        <v>2205</v>
      </c>
      <c r="G11" s="305">
        <v>1922</v>
      </c>
      <c r="H11" s="305">
        <v>58053</v>
      </c>
      <c r="I11" s="305">
        <v>1050</v>
      </c>
      <c r="J11" s="305">
        <v>1260</v>
      </c>
      <c r="K11" s="305">
        <v>1136</v>
      </c>
      <c r="L11" s="305">
        <v>43378</v>
      </c>
      <c r="M11" s="305">
        <v>1575</v>
      </c>
      <c r="N11" s="305">
        <v>2310</v>
      </c>
      <c r="O11" s="305">
        <v>1937</v>
      </c>
      <c r="P11" s="305">
        <v>4291</v>
      </c>
      <c r="Q11" s="305">
        <v>735</v>
      </c>
      <c r="R11" s="305">
        <v>891</v>
      </c>
      <c r="S11" s="305">
        <v>782</v>
      </c>
      <c r="T11" s="305">
        <v>9612</v>
      </c>
      <c r="U11" s="305">
        <v>3255</v>
      </c>
      <c r="V11" s="305">
        <v>3885</v>
      </c>
      <c r="W11" s="305">
        <v>3542</v>
      </c>
      <c r="X11" s="305">
        <v>11446</v>
      </c>
    </row>
    <row r="12" spans="1:24" ht="13.5" customHeight="1" x14ac:dyDescent="0.15">
      <c r="B12" s="65"/>
      <c r="C12" s="289">
        <v>12</v>
      </c>
      <c r="D12" s="30"/>
      <c r="E12" s="305">
        <v>1785</v>
      </c>
      <c r="F12" s="305">
        <v>2373</v>
      </c>
      <c r="G12" s="305">
        <v>1948</v>
      </c>
      <c r="H12" s="305">
        <v>101816</v>
      </c>
      <c r="I12" s="305">
        <v>1050</v>
      </c>
      <c r="J12" s="305">
        <v>1313</v>
      </c>
      <c r="K12" s="305">
        <v>1122</v>
      </c>
      <c r="L12" s="305">
        <v>66628</v>
      </c>
      <c r="M12" s="305">
        <v>1575</v>
      </c>
      <c r="N12" s="305">
        <v>2310</v>
      </c>
      <c r="O12" s="305">
        <v>2050</v>
      </c>
      <c r="P12" s="305">
        <v>4908</v>
      </c>
      <c r="Q12" s="305">
        <v>725</v>
      </c>
      <c r="R12" s="305">
        <v>891</v>
      </c>
      <c r="S12" s="305">
        <v>759</v>
      </c>
      <c r="T12" s="305">
        <v>12509</v>
      </c>
      <c r="U12" s="305">
        <v>3465</v>
      </c>
      <c r="V12" s="305">
        <v>4095</v>
      </c>
      <c r="W12" s="305">
        <v>3634</v>
      </c>
      <c r="X12" s="305">
        <v>18216</v>
      </c>
    </row>
    <row r="13" spans="1:24" ht="13.5" customHeight="1" x14ac:dyDescent="0.15">
      <c r="B13" s="65" t="s">
        <v>101</v>
      </c>
      <c r="C13" s="289">
        <v>1</v>
      </c>
      <c r="D13" s="30" t="s">
        <v>54</v>
      </c>
      <c r="E13" s="305">
        <v>1470</v>
      </c>
      <c r="F13" s="305">
        <v>1995</v>
      </c>
      <c r="G13" s="305">
        <v>1796</v>
      </c>
      <c r="H13" s="305">
        <v>67667</v>
      </c>
      <c r="I13" s="305">
        <v>1029</v>
      </c>
      <c r="J13" s="305">
        <v>1260</v>
      </c>
      <c r="K13" s="305">
        <v>1112</v>
      </c>
      <c r="L13" s="305">
        <v>60630</v>
      </c>
      <c r="M13" s="305">
        <v>1575</v>
      </c>
      <c r="N13" s="305">
        <v>2100</v>
      </c>
      <c r="O13" s="305">
        <v>1905</v>
      </c>
      <c r="P13" s="305">
        <v>3966</v>
      </c>
      <c r="Q13" s="305">
        <v>725</v>
      </c>
      <c r="R13" s="305">
        <v>872</v>
      </c>
      <c r="S13" s="305">
        <v>752</v>
      </c>
      <c r="T13" s="305">
        <v>9585</v>
      </c>
      <c r="U13" s="305">
        <v>3150</v>
      </c>
      <c r="V13" s="305">
        <v>3885</v>
      </c>
      <c r="W13" s="305">
        <v>3549</v>
      </c>
      <c r="X13" s="305">
        <v>12340</v>
      </c>
    </row>
    <row r="14" spans="1:24" ht="13.5" customHeight="1" x14ac:dyDescent="0.15">
      <c r="B14" s="65"/>
      <c r="C14" s="289">
        <v>2</v>
      </c>
      <c r="D14" s="30"/>
      <c r="E14" s="305">
        <v>1418</v>
      </c>
      <c r="F14" s="305">
        <v>1927</v>
      </c>
      <c r="G14" s="305">
        <v>1685</v>
      </c>
      <c r="H14" s="305">
        <v>49371</v>
      </c>
      <c r="I14" s="305">
        <v>998</v>
      </c>
      <c r="J14" s="305">
        <v>1260</v>
      </c>
      <c r="K14" s="305">
        <v>1121</v>
      </c>
      <c r="L14" s="305">
        <v>54763</v>
      </c>
      <c r="M14" s="305">
        <v>1565</v>
      </c>
      <c r="N14" s="305">
        <v>2310</v>
      </c>
      <c r="O14" s="305">
        <v>1923</v>
      </c>
      <c r="P14" s="305">
        <v>2917</v>
      </c>
      <c r="Q14" s="305">
        <v>683</v>
      </c>
      <c r="R14" s="305">
        <v>901</v>
      </c>
      <c r="S14" s="305">
        <v>773</v>
      </c>
      <c r="T14" s="305">
        <v>16285</v>
      </c>
      <c r="U14" s="305">
        <v>3150</v>
      </c>
      <c r="V14" s="305">
        <v>3885</v>
      </c>
      <c r="W14" s="305">
        <v>3467</v>
      </c>
      <c r="X14" s="305">
        <v>9918</v>
      </c>
    </row>
    <row r="15" spans="1:24" ht="13.5" customHeight="1" x14ac:dyDescent="0.15">
      <c r="B15" s="65"/>
      <c r="C15" s="289">
        <v>3</v>
      </c>
      <c r="D15" s="30"/>
      <c r="E15" s="305">
        <v>1365</v>
      </c>
      <c r="F15" s="305">
        <v>1785</v>
      </c>
      <c r="G15" s="305">
        <v>1546</v>
      </c>
      <c r="H15" s="305">
        <v>67134</v>
      </c>
      <c r="I15" s="305">
        <v>1050</v>
      </c>
      <c r="J15" s="305">
        <v>1260</v>
      </c>
      <c r="K15" s="305">
        <v>1121</v>
      </c>
      <c r="L15" s="305">
        <v>66237</v>
      </c>
      <c r="M15" s="305">
        <v>1575</v>
      </c>
      <c r="N15" s="305">
        <v>2520</v>
      </c>
      <c r="O15" s="305">
        <v>1901</v>
      </c>
      <c r="P15" s="305">
        <v>4871</v>
      </c>
      <c r="Q15" s="305">
        <v>683</v>
      </c>
      <c r="R15" s="305">
        <v>891</v>
      </c>
      <c r="S15" s="305">
        <v>765</v>
      </c>
      <c r="T15" s="305">
        <v>22238</v>
      </c>
      <c r="U15" s="305">
        <v>3150</v>
      </c>
      <c r="V15" s="305">
        <v>3675</v>
      </c>
      <c r="W15" s="305">
        <v>3395</v>
      </c>
      <c r="X15" s="305">
        <v>14778</v>
      </c>
    </row>
    <row r="16" spans="1:24" ht="13.5" customHeight="1" x14ac:dyDescent="0.15">
      <c r="B16" s="65"/>
      <c r="C16" s="289">
        <v>4</v>
      </c>
      <c r="D16" s="30"/>
      <c r="E16" s="305">
        <v>1365</v>
      </c>
      <c r="F16" s="305">
        <v>1722</v>
      </c>
      <c r="G16" s="305">
        <v>1500</v>
      </c>
      <c r="H16" s="305">
        <v>48092</v>
      </c>
      <c r="I16" s="305">
        <v>1050</v>
      </c>
      <c r="J16" s="305">
        <v>1281</v>
      </c>
      <c r="K16" s="305">
        <v>1126</v>
      </c>
      <c r="L16" s="305">
        <v>41515</v>
      </c>
      <c r="M16" s="305">
        <v>1722</v>
      </c>
      <c r="N16" s="305">
        <v>2709</v>
      </c>
      <c r="O16" s="305">
        <v>2075</v>
      </c>
      <c r="P16" s="305">
        <v>5850</v>
      </c>
      <c r="Q16" s="305">
        <v>735</v>
      </c>
      <c r="R16" s="305">
        <v>945</v>
      </c>
      <c r="S16" s="305">
        <v>817</v>
      </c>
      <c r="T16" s="305">
        <v>11800</v>
      </c>
      <c r="U16" s="305">
        <v>3360</v>
      </c>
      <c r="V16" s="305">
        <v>4095</v>
      </c>
      <c r="W16" s="305">
        <v>3608</v>
      </c>
      <c r="X16" s="305">
        <v>8357</v>
      </c>
    </row>
    <row r="17" spans="2:24" ht="13.5" customHeight="1" x14ac:dyDescent="0.15">
      <c r="B17" s="65"/>
      <c r="C17" s="289">
        <v>5</v>
      </c>
      <c r="D17" s="30"/>
      <c r="E17" s="305">
        <v>1260</v>
      </c>
      <c r="F17" s="305">
        <v>1575</v>
      </c>
      <c r="G17" s="305">
        <v>1434</v>
      </c>
      <c r="H17" s="305">
        <v>95011</v>
      </c>
      <c r="I17" s="305">
        <v>945</v>
      </c>
      <c r="J17" s="305">
        <v>1365</v>
      </c>
      <c r="K17" s="305">
        <v>1103</v>
      </c>
      <c r="L17" s="305">
        <v>71487</v>
      </c>
      <c r="M17" s="305">
        <v>1890</v>
      </c>
      <c r="N17" s="305">
        <v>2730</v>
      </c>
      <c r="O17" s="305">
        <v>2196</v>
      </c>
      <c r="P17" s="305">
        <v>8475</v>
      </c>
      <c r="Q17" s="305">
        <v>735</v>
      </c>
      <c r="R17" s="305">
        <v>947</v>
      </c>
      <c r="S17" s="305">
        <v>825</v>
      </c>
      <c r="T17" s="305">
        <v>19202</v>
      </c>
      <c r="U17" s="305">
        <v>3045</v>
      </c>
      <c r="V17" s="305">
        <v>4410</v>
      </c>
      <c r="W17" s="305">
        <v>3586</v>
      </c>
      <c r="X17" s="305">
        <v>14481</v>
      </c>
    </row>
    <row r="18" spans="2:24" ht="13.5" customHeight="1" x14ac:dyDescent="0.15">
      <c r="B18" s="65"/>
      <c r="C18" s="289">
        <v>6</v>
      </c>
      <c r="D18" s="30"/>
      <c r="E18" s="305">
        <v>1208</v>
      </c>
      <c r="F18" s="305">
        <v>1554</v>
      </c>
      <c r="G18" s="305">
        <v>1369</v>
      </c>
      <c r="H18" s="305">
        <v>88465</v>
      </c>
      <c r="I18" s="305">
        <v>893</v>
      </c>
      <c r="J18" s="305">
        <v>1260</v>
      </c>
      <c r="K18" s="305">
        <v>1072</v>
      </c>
      <c r="L18" s="305">
        <v>73064</v>
      </c>
      <c r="M18" s="305">
        <v>1575</v>
      </c>
      <c r="N18" s="305">
        <v>2573</v>
      </c>
      <c r="O18" s="305">
        <v>1999</v>
      </c>
      <c r="P18" s="305">
        <v>6316</v>
      </c>
      <c r="Q18" s="305">
        <v>683</v>
      </c>
      <c r="R18" s="305">
        <v>966</v>
      </c>
      <c r="S18" s="305">
        <v>819</v>
      </c>
      <c r="T18" s="305">
        <v>16366</v>
      </c>
      <c r="U18" s="305">
        <v>3150</v>
      </c>
      <c r="V18" s="305">
        <v>3780</v>
      </c>
      <c r="W18" s="305">
        <v>3369</v>
      </c>
      <c r="X18" s="305">
        <v>14306</v>
      </c>
    </row>
    <row r="19" spans="2:24" ht="13.5" customHeight="1" x14ac:dyDescent="0.15">
      <c r="B19" s="65"/>
      <c r="C19" s="289">
        <v>7</v>
      </c>
      <c r="D19" s="30"/>
      <c r="E19" s="305">
        <v>1200</v>
      </c>
      <c r="F19" s="305">
        <v>1470</v>
      </c>
      <c r="G19" s="305">
        <v>1325</v>
      </c>
      <c r="H19" s="305">
        <v>48836</v>
      </c>
      <c r="I19" s="305">
        <v>845</v>
      </c>
      <c r="J19" s="305">
        <v>1215</v>
      </c>
      <c r="K19" s="305">
        <v>1052</v>
      </c>
      <c r="L19" s="305">
        <v>39778</v>
      </c>
      <c r="M19" s="305">
        <v>1523</v>
      </c>
      <c r="N19" s="305">
        <v>2472</v>
      </c>
      <c r="O19" s="305">
        <v>1891</v>
      </c>
      <c r="P19" s="305">
        <v>5440</v>
      </c>
      <c r="Q19" s="305">
        <v>683</v>
      </c>
      <c r="R19" s="305">
        <v>998</v>
      </c>
      <c r="S19" s="305">
        <v>792</v>
      </c>
      <c r="T19" s="305">
        <v>9544</v>
      </c>
      <c r="U19" s="305">
        <v>3150</v>
      </c>
      <c r="V19" s="305">
        <v>3780</v>
      </c>
      <c r="W19" s="305">
        <v>3415</v>
      </c>
      <c r="X19" s="305">
        <v>7874</v>
      </c>
    </row>
    <row r="20" spans="2:24" ht="13.5" customHeight="1" x14ac:dyDescent="0.15">
      <c r="B20" s="350"/>
      <c r="C20" s="351">
        <v>8</v>
      </c>
      <c r="D20" s="352"/>
      <c r="E20" s="353">
        <v>1208</v>
      </c>
      <c r="F20" s="353">
        <v>1544</v>
      </c>
      <c r="G20" s="353">
        <v>1353</v>
      </c>
      <c r="H20" s="353">
        <v>76459</v>
      </c>
      <c r="I20" s="353">
        <v>893</v>
      </c>
      <c r="J20" s="353">
        <v>1155</v>
      </c>
      <c r="K20" s="353">
        <v>1024</v>
      </c>
      <c r="L20" s="353">
        <v>56606</v>
      </c>
      <c r="M20" s="353">
        <v>1890</v>
      </c>
      <c r="N20" s="353">
        <v>2551</v>
      </c>
      <c r="O20" s="353">
        <v>2176</v>
      </c>
      <c r="P20" s="353">
        <v>10128</v>
      </c>
      <c r="Q20" s="353">
        <v>683</v>
      </c>
      <c r="R20" s="353">
        <v>935</v>
      </c>
      <c r="S20" s="353">
        <v>739</v>
      </c>
      <c r="T20" s="353">
        <v>15698</v>
      </c>
      <c r="U20" s="353">
        <v>3150</v>
      </c>
      <c r="V20" s="353">
        <v>4200</v>
      </c>
      <c r="W20" s="353">
        <v>3433</v>
      </c>
      <c r="X20" s="353">
        <v>13276</v>
      </c>
    </row>
    <row r="21" spans="2:24" ht="13.5" customHeight="1" x14ac:dyDescent="0.15">
      <c r="B21" s="350"/>
      <c r="C21" s="351">
        <v>9</v>
      </c>
      <c r="D21" s="352"/>
      <c r="E21" s="353">
        <v>1260</v>
      </c>
      <c r="F21" s="353">
        <v>1732.5</v>
      </c>
      <c r="G21" s="353">
        <v>1425.8779456519933</v>
      </c>
      <c r="H21" s="353">
        <v>69724.899999999994</v>
      </c>
      <c r="I21" s="353">
        <v>840</v>
      </c>
      <c r="J21" s="353">
        <v>1260</v>
      </c>
      <c r="K21" s="353">
        <v>1017.5830063153381</v>
      </c>
      <c r="L21" s="353">
        <v>53611.199999999997</v>
      </c>
      <c r="M21" s="353">
        <v>1680</v>
      </c>
      <c r="N21" s="353">
        <v>2436</v>
      </c>
      <c r="O21" s="353">
        <v>1865.6690981432364</v>
      </c>
      <c r="P21" s="353">
        <v>5298.1</v>
      </c>
      <c r="Q21" s="353">
        <v>661.5</v>
      </c>
      <c r="R21" s="353">
        <v>947.1</v>
      </c>
      <c r="S21" s="353">
        <v>808.86302175191065</v>
      </c>
      <c r="T21" s="353">
        <v>15079.5</v>
      </c>
      <c r="U21" s="353">
        <v>3150</v>
      </c>
      <c r="V21" s="353">
        <v>3990</v>
      </c>
      <c r="W21" s="353">
        <v>3471.0410651609945</v>
      </c>
      <c r="X21" s="353">
        <v>11400.7</v>
      </c>
    </row>
    <row r="22" spans="2:24" ht="13.5" customHeight="1" x14ac:dyDescent="0.15">
      <c r="B22" s="350"/>
      <c r="C22" s="351">
        <v>10</v>
      </c>
      <c r="D22" s="351"/>
      <c r="E22" s="353">
        <v>1470</v>
      </c>
      <c r="F22" s="353">
        <v>1890</v>
      </c>
      <c r="G22" s="353">
        <v>1642.1138729810598</v>
      </c>
      <c r="H22" s="353">
        <v>79339.899999999994</v>
      </c>
      <c r="I22" s="353">
        <v>945</v>
      </c>
      <c r="J22" s="353">
        <v>1284.675</v>
      </c>
      <c r="K22" s="353">
        <v>1065.2235244248923</v>
      </c>
      <c r="L22" s="353">
        <v>66202.399999999994</v>
      </c>
      <c r="M22" s="353">
        <v>1575</v>
      </c>
      <c r="N22" s="353">
        <v>2100</v>
      </c>
      <c r="O22" s="353">
        <v>1815.6722410322111</v>
      </c>
      <c r="P22" s="353">
        <v>6374</v>
      </c>
      <c r="Q22" s="353">
        <v>651</v>
      </c>
      <c r="R22" s="353">
        <v>876.75</v>
      </c>
      <c r="S22" s="353">
        <v>735.64636393193871</v>
      </c>
      <c r="T22" s="353">
        <v>15714.2</v>
      </c>
      <c r="U22" s="353">
        <v>3150</v>
      </c>
      <c r="V22" s="353">
        <v>3990</v>
      </c>
      <c r="W22" s="353">
        <v>3422.1395646606916</v>
      </c>
      <c r="X22" s="353">
        <v>13360.599999999999</v>
      </c>
    </row>
    <row r="23" spans="2:24" ht="13.5" customHeight="1" x14ac:dyDescent="0.15">
      <c r="B23" s="354"/>
      <c r="C23" s="355">
        <v>11</v>
      </c>
      <c r="D23" s="356"/>
      <c r="E23" s="357">
        <v>1575</v>
      </c>
      <c r="F23" s="357">
        <v>2047.5</v>
      </c>
      <c r="G23" s="357">
        <v>1756.0098925642387</v>
      </c>
      <c r="H23" s="357">
        <v>95642.800000000017</v>
      </c>
      <c r="I23" s="357">
        <v>997.5</v>
      </c>
      <c r="J23" s="357">
        <v>1312.5</v>
      </c>
      <c r="K23" s="357">
        <v>1137.2362238880451</v>
      </c>
      <c r="L23" s="357">
        <v>89773.2</v>
      </c>
      <c r="M23" s="357">
        <v>1417.5</v>
      </c>
      <c r="N23" s="357">
        <v>2057.79</v>
      </c>
      <c r="O23" s="357">
        <v>1583.7516291193444</v>
      </c>
      <c r="P23" s="357">
        <v>8730.4000000000015</v>
      </c>
      <c r="Q23" s="357">
        <v>682.5</v>
      </c>
      <c r="R23" s="357">
        <v>876.75</v>
      </c>
      <c r="S23" s="357">
        <v>738.13451430175292</v>
      </c>
      <c r="T23" s="357">
        <v>16881.400000000001</v>
      </c>
      <c r="U23" s="357">
        <v>3150</v>
      </c>
      <c r="V23" s="357">
        <v>4500.3</v>
      </c>
      <c r="W23" s="357">
        <v>3513.5797793854285</v>
      </c>
      <c r="X23" s="356">
        <v>18303.5</v>
      </c>
    </row>
    <row r="24" spans="2:24" ht="13.5" customHeight="1" x14ac:dyDescent="0.15">
      <c r="B24" s="358"/>
      <c r="C24" s="359"/>
      <c r="D24" s="360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</row>
    <row r="25" spans="2:24" ht="13.5" customHeight="1" x14ac:dyDescent="0.15">
      <c r="B25" s="332"/>
      <c r="C25" s="359"/>
      <c r="D25" s="361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</row>
    <row r="26" spans="2:24" ht="13.5" customHeight="1" x14ac:dyDescent="0.15">
      <c r="B26" s="358" t="s">
        <v>79</v>
      </c>
      <c r="C26" s="359"/>
      <c r="D26" s="360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</row>
    <row r="27" spans="2:24" ht="13.5" customHeight="1" x14ac:dyDescent="0.15">
      <c r="B27" s="335">
        <v>40484</v>
      </c>
      <c r="C27" s="336"/>
      <c r="D27" s="337">
        <v>40490</v>
      </c>
      <c r="E27" s="362">
        <v>1575</v>
      </c>
      <c r="F27" s="362">
        <v>1911</v>
      </c>
      <c r="G27" s="362">
        <v>1700.5029222676801</v>
      </c>
      <c r="H27" s="362">
        <v>21387.200000000001</v>
      </c>
      <c r="I27" s="362">
        <v>997.5</v>
      </c>
      <c r="J27" s="362">
        <v>1312.5</v>
      </c>
      <c r="K27" s="362">
        <v>1094.8327450958707</v>
      </c>
      <c r="L27" s="362">
        <v>19456.2</v>
      </c>
      <c r="M27" s="362">
        <v>1680</v>
      </c>
      <c r="N27" s="362">
        <v>2057.79</v>
      </c>
      <c r="O27" s="362">
        <v>1750.2004070556309</v>
      </c>
      <c r="P27" s="362">
        <v>2648.6</v>
      </c>
      <c r="Q27" s="362">
        <v>682.5</v>
      </c>
      <c r="R27" s="362">
        <v>876.75</v>
      </c>
      <c r="S27" s="362">
        <v>716.4954231974923</v>
      </c>
      <c r="T27" s="362">
        <v>3487.1</v>
      </c>
      <c r="U27" s="362">
        <v>3150</v>
      </c>
      <c r="V27" s="362">
        <v>3990</v>
      </c>
      <c r="W27" s="362">
        <v>3364.1506718865689</v>
      </c>
      <c r="X27" s="362">
        <v>4008.8</v>
      </c>
    </row>
    <row r="28" spans="2:24" ht="13.5" customHeight="1" x14ac:dyDescent="0.15">
      <c r="B28" s="338" t="s">
        <v>80</v>
      </c>
      <c r="C28" s="339"/>
      <c r="D28" s="337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</row>
    <row r="29" spans="2:24" ht="13.5" customHeight="1" x14ac:dyDescent="0.15">
      <c r="B29" s="335">
        <v>40491</v>
      </c>
      <c r="C29" s="336"/>
      <c r="D29" s="337">
        <v>40497</v>
      </c>
      <c r="E29" s="123">
        <v>1732.5</v>
      </c>
      <c r="F29" s="123">
        <v>1911</v>
      </c>
      <c r="G29" s="123">
        <v>1759.7848612498367</v>
      </c>
      <c r="H29" s="362">
        <v>18819.900000000001</v>
      </c>
      <c r="I29" s="123">
        <v>1102.5</v>
      </c>
      <c r="J29" s="123">
        <v>1260</v>
      </c>
      <c r="K29" s="123">
        <v>1217.8819326500732</v>
      </c>
      <c r="L29" s="362">
        <v>18895.8</v>
      </c>
      <c r="M29" s="123">
        <v>1417.5</v>
      </c>
      <c r="N29" s="123">
        <v>1575</v>
      </c>
      <c r="O29" s="123">
        <v>1491.3559463986596</v>
      </c>
      <c r="P29" s="362">
        <v>1909.7</v>
      </c>
      <c r="Q29" s="123">
        <v>787.5</v>
      </c>
      <c r="R29" s="123">
        <v>876.75</v>
      </c>
      <c r="S29" s="123">
        <v>822.13414634146352</v>
      </c>
      <c r="T29" s="362">
        <v>3130.7</v>
      </c>
      <c r="U29" s="123">
        <v>3990</v>
      </c>
      <c r="V29" s="123">
        <v>4500.3</v>
      </c>
      <c r="W29" s="123">
        <v>4250.6327489041969</v>
      </c>
      <c r="X29" s="362">
        <v>3593.8</v>
      </c>
    </row>
    <row r="30" spans="2:24" ht="13.5" customHeight="1" x14ac:dyDescent="0.15">
      <c r="B30" s="338" t="s">
        <v>81</v>
      </c>
      <c r="C30" s="339"/>
      <c r="D30" s="337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</row>
    <row r="31" spans="2:24" ht="13.5" customHeight="1" x14ac:dyDescent="0.15">
      <c r="B31" s="335">
        <v>40498</v>
      </c>
      <c r="C31" s="336"/>
      <c r="D31" s="337">
        <v>40504</v>
      </c>
      <c r="E31" s="362">
        <v>1732.5</v>
      </c>
      <c r="F31" s="362">
        <v>1963.5</v>
      </c>
      <c r="G31" s="362">
        <v>1783.8730450781968</v>
      </c>
      <c r="H31" s="362">
        <v>16289.8</v>
      </c>
      <c r="I31" s="362">
        <v>1102.5</v>
      </c>
      <c r="J31" s="362">
        <v>1281</v>
      </c>
      <c r="K31" s="362">
        <v>1226.7915208090237</v>
      </c>
      <c r="L31" s="362">
        <v>17750</v>
      </c>
      <c r="M31" s="362">
        <v>1417.5</v>
      </c>
      <c r="N31" s="362">
        <v>1680</v>
      </c>
      <c r="O31" s="362">
        <v>1562.467484817814</v>
      </c>
      <c r="P31" s="362">
        <v>1512.6</v>
      </c>
      <c r="Q31" s="362">
        <v>735</v>
      </c>
      <c r="R31" s="362">
        <v>876.75</v>
      </c>
      <c r="S31" s="362">
        <v>757.11428197407997</v>
      </c>
      <c r="T31" s="362">
        <v>3999.6</v>
      </c>
      <c r="U31" s="362">
        <v>3465</v>
      </c>
      <c r="V31" s="362">
        <v>4200</v>
      </c>
      <c r="W31" s="362">
        <v>3662.3940613443556</v>
      </c>
      <c r="X31" s="362">
        <v>3522</v>
      </c>
    </row>
    <row r="32" spans="2:24" ht="13.5" customHeight="1" x14ac:dyDescent="0.15">
      <c r="B32" s="338" t="s">
        <v>82</v>
      </c>
      <c r="C32" s="339"/>
      <c r="D32" s="337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</row>
    <row r="33" spans="2:24" ht="13.5" customHeight="1" x14ac:dyDescent="0.15">
      <c r="B33" s="335">
        <v>40506</v>
      </c>
      <c r="C33" s="336"/>
      <c r="D33" s="337">
        <v>40511</v>
      </c>
      <c r="E33" s="362">
        <v>1732.5</v>
      </c>
      <c r="F33" s="362">
        <v>1963.5</v>
      </c>
      <c r="G33" s="362">
        <v>1798.6342687277056</v>
      </c>
      <c r="H33" s="362">
        <v>20934</v>
      </c>
      <c r="I33" s="362">
        <v>1102.5</v>
      </c>
      <c r="J33" s="362">
        <v>1260</v>
      </c>
      <c r="K33" s="362">
        <v>1132.3792151162795</v>
      </c>
      <c r="L33" s="362">
        <v>15554.1</v>
      </c>
      <c r="M33" s="362">
        <v>1470</v>
      </c>
      <c r="N33" s="362">
        <v>1785</v>
      </c>
      <c r="O33" s="362">
        <v>1612.6205878115545</v>
      </c>
      <c r="P33" s="362">
        <v>1459.4</v>
      </c>
      <c r="Q33" s="362">
        <v>682.5</v>
      </c>
      <c r="R33" s="362">
        <v>876.75</v>
      </c>
      <c r="S33" s="362">
        <v>722.23942462382911</v>
      </c>
      <c r="T33" s="362">
        <v>2438.1</v>
      </c>
      <c r="U33" s="362">
        <v>3360</v>
      </c>
      <c r="V33" s="362">
        <v>4200</v>
      </c>
      <c r="W33" s="362">
        <v>3553.1318880163863</v>
      </c>
      <c r="X33" s="362">
        <v>3152.9</v>
      </c>
    </row>
    <row r="34" spans="2:24" ht="13.5" customHeight="1" x14ac:dyDescent="0.15">
      <c r="B34" s="338" t="s">
        <v>83</v>
      </c>
      <c r="C34" s="339"/>
      <c r="D34" s="337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</row>
    <row r="35" spans="2:24" ht="13.5" customHeight="1" x14ac:dyDescent="0.15">
      <c r="B35" s="340">
        <v>40512</v>
      </c>
      <c r="C35" s="341"/>
      <c r="D35" s="342">
        <v>40518</v>
      </c>
      <c r="E35" s="357">
        <v>1785</v>
      </c>
      <c r="F35" s="357">
        <v>2047.5</v>
      </c>
      <c r="G35" s="357">
        <v>1889.2769541778971</v>
      </c>
      <c r="H35" s="357">
        <v>18211.900000000001</v>
      </c>
      <c r="I35" s="357">
        <v>1102.5</v>
      </c>
      <c r="J35" s="357">
        <v>1312.5</v>
      </c>
      <c r="K35" s="357">
        <v>1183.2354051054383</v>
      </c>
      <c r="L35" s="357">
        <v>18117.099999999999</v>
      </c>
      <c r="M35" s="357">
        <v>1501.5</v>
      </c>
      <c r="N35" s="357">
        <v>1841.5950000000003</v>
      </c>
      <c r="O35" s="357">
        <v>1667.6366660144786</v>
      </c>
      <c r="P35" s="357">
        <v>1200.0999999999999</v>
      </c>
      <c r="Q35" s="357">
        <v>682.5</v>
      </c>
      <c r="R35" s="357">
        <v>876.75</v>
      </c>
      <c r="S35" s="357">
        <v>735.93385247304479</v>
      </c>
      <c r="T35" s="357">
        <v>3825.9</v>
      </c>
      <c r="U35" s="357">
        <v>3465</v>
      </c>
      <c r="V35" s="357">
        <v>4200</v>
      </c>
      <c r="W35" s="357">
        <v>3583.0260052447552</v>
      </c>
      <c r="X35" s="357">
        <v>4026</v>
      </c>
    </row>
    <row r="36" spans="2:24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ht="13.5" customHeight="1" x14ac:dyDescent="0.15">
      <c r="B37" s="24" t="s">
        <v>35</v>
      </c>
      <c r="C37" s="363" t="s">
        <v>74</v>
      </c>
      <c r="D37" s="363"/>
    </row>
    <row r="38" spans="2:24" ht="13.5" customHeight="1" x14ac:dyDescent="0.15">
      <c r="B38" s="24" t="s">
        <v>32</v>
      </c>
      <c r="C38" s="363" t="s">
        <v>37</v>
      </c>
      <c r="D38" s="363"/>
    </row>
    <row r="39" spans="2:24" ht="13.5" customHeight="1" x14ac:dyDescent="0.15">
      <c r="B39" s="24"/>
      <c r="C39" s="363"/>
      <c r="D39" s="363"/>
    </row>
    <row r="40" spans="2:24" ht="13.5" customHeight="1" x14ac:dyDescent="0.15">
      <c r="B40" s="24"/>
      <c r="C40" s="363"/>
      <c r="D40" s="363"/>
    </row>
    <row r="41" spans="2:24" ht="13.5" customHeight="1" x14ac:dyDescent="0.15">
      <c r="B41" s="24"/>
      <c r="C41" s="363"/>
    </row>
    <row r="42" spans="2:24" ht="13.5" customHeight="1" x14ac:dyDescent="0.15">
      <c r="B42" s="24"/>
      <c r="C42" s="363"/>
    </row>
    <row r="43" spans="2:24" ht="13.5" customHeight="1" x14ac:dyDescent="0.15">
      <c r="B43" s="24"/>
      <c r="C43" s="363"/>
    </row>
  </sheetData>
  <phoneticPr fontId="7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B43"/>
  <sheetViews>
    <sheetView zoomScale="75" workbookViewId="0"/>
  </sheetViews>
  <sheetFormatPr defaultColWidth="7.5" defaultRowHeight="12" x14ac:dyDescent="0.15"/>
  <cols>
    <col min="1" max="1" width="1.625" style="35" customWidth="1"/>
    <col min="2" max="2" width="7.25" style="35" customWidth="1"/>
    <col min="3" max="3" width="2.875" style="35" customWidth="1"/>
    <col min="4" max="4" width="6.8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28" ht="15" customHeight="1" x14ac:dyDescent="0.15">
      <c r="A1" s="19"/>
      <c r="B1" s="348"/>
      <c r="C1" s="348"/>
      <c r="D1" s="348"/>
    </row>
    <row r="2" spans="1:28" ht="12.75" customHeight="1" x14ac:dyDescent="0.15">
      <c r="B2" s="19" t="str">
        <f>近乳22!B2</f>
        <v>(3)乳牛チルド「2」の品目別価格　（つづき）</v>
      </c>
      <c r="C2" s="349"/>
      <c r="D2" s="349"/>
    </row>
    <row r="3" spans="1:28" ht="12.75" customHeight="1" x14ac:dyDescent="0.15">
      <c r="B3" s="349"/>
      <c r="C3" s="349"/>
      <c r="D3" s="349"/>
      <c r="P3" s="24" t="s">
        <v>10</v>
      </c>
    </row>
    <row r="4" spans="1:28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28" ht="13.5" customHeight="1" x14ac:dyDescent="0.15">
      <c r="B5" s="15"/>
      <c r="C5" s="294" t="s">
        <v>261</v>
      </c>
      <c r="D5" s="293"/>
      <c r="E5" s="322" t="s">
        <v>289</v>
      </c>
      <c r="F5" s="323"/>
      <c r="G5" s="323"/>
      <c r="H5" s="324"/>
      <c r="I5" s="322" t="s">
        <v>290</v>
      </c>
      <c r="J5" s="323"/>
      <c r="K5" s="323"/>
      <c r="L5" s="324"/>
      <c r="M5" s="322" t="s">
        <v>292</v>
      </c>
      <c r="N5" s="323"/>
      <c r="O5" s="323"/>
      <c r="P5" s="324"/>
    </row>
    <row r="6" spans="1:28" ht="13.5" customHeight="1" x14ac:dyDescent="0.15">
      <c r="B6" s="297" t="s">
        <v>274</v>
      </c>
      <c r="C6" s="325"/>
      <c r="D6" s="299"/>
      <c r="E6" s="327" t="s">
        <v>275</v>
      </c>
      <c r="F6" s="327" t="s">
        <v>173</v>
      </c>
      <c r="G6" s="327" t="s">
        <v>276</v>
      </c>
      <c r="H6" s="327" t="s">
        <v>8</v>
      </c>
      <c r="I6" s="327" t="s">
        <v>275</v>
      </c>
      <c r="J6" s="327" t="s">
        <v>173</v>
      </c>
      <c r="K6" s="327" t="s">
        <v>276</v>
      </c>
      <c r="L6" s="327" t="s">
        <v>8</v>
      </c>
      <c r="M6" s="327" t="s">
        <v>275</v>
      </c>
      <c r="N6" s="327" t="s">
        <v>173</v>
      </c>
      <c r="O6" s="327" t="s">
        <v>276</v>
      </c>
      <c r="P6" s="327" t="s">
        <v>8</v>
      </c>
    </row>
    <row r="7" spans="1:28" ht="13.5" customHeight="1" x14ac:dyDescent="0.15">
      <c r="B7" s="10"/>
      <c r="C7" s="12"/>
      <c r="D7" s="18"/>
      <c r="E7" s="328"/>
      <c r="F7" s="328"/>
      <c r="G7" s="328" t="s">
        <v>277</v>
      </c>
      <c r="H7" s="328"/>
      <c r="I7" s="328"/>
      <c r="J7" s="328"/>
      <c r="K7" s="328" t="s">
        <v>277</v>
      </c>
      <c r="L7" s="328"/>
      <c r="M7" s="328"/>
      <c r="N7" s="328"/>
      <c r="O7" s="328" t="s">
        <v>277</v>
      </c>
      <c r="P7" s="328"/>
    </row>
    <row r="8" spans="1:28" ht="13.5" customHeight="1" x14ac:dyDescent="0.15">
      <c r="B8" s="65" t="s">
        <v>72</v>
      </c>
      <c r="C8" s="289">
        <v>19</v>
      </c>
      <c r="D8" s="19" t="s">
        <v>105</v>
      </c>
      <c r="E8" s="302">
        <v>966</v>
      </c>
      <c r="F8" s="302">
        <v>1365</v>
      </c>
      <c r="G8" s="302">
        <v>1160</v>
      </c>
      <c r="H8" s="302">
        <v>234076</v>
      </c>
      <c r="I8" s="302">
        <v>788</v>
      </c>
      <c r="J8" s="302">
        <v>1155</v>
      </c>
      <c r="K8" s="302">
        <v>938</v>
      </c>
      <c r="L8" s="302">
        <v>295780</v>
      </c>
      <c r="M8" s="302">
        <v>1155</v>
      </c>
      <c r="N8" s="302">
        <v>1764</v>
      </c>
      <c r="O8" s="302">
        <v>1450</v>
      </c>
      <c r="P8" s="302">
        <v>844398</v>
      </c>
      <c r="Q8" s="3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ht="13.5" customHeight="1" x14ac:dyDescent="0.15">
      <c r="B9" s="65"/>
      <c r="C9" s="289">
        <v>20</v>
      </c>
      <c r="D9" s="19"/>
      <c r="E9" s="305">
        <v>935</v>
      </c>
      <c r="F9" s="305">
        <v>1389</v>
      </c>
      <c r="G9" s="305">
        <v>1164</v>
      </c>
      <c r="H9" s="305">
        <v>288996</v>
      </c>
      <c r="I9" s="305">
        <v>809</v>
      </c>
      <c r="J9" s="305">
        <v>1208</v>
      </c>
      <c r="K9" s="305">
        <v>985</v>
      </c>
      <c r="L9" s="305">
        <v>319780</v>
      </c>
      <c r="M9" s="305">
        <v>1260</v>
      </c>
      <c r="N9" s="305">
        <v>1674</v>
      </c>
      <c r="O9" s="305">
        <v>1444</v>
      </c>
      <c r="P9" s="305">
        <v>854238</v>
      </c>
      <c r="Q9" s="3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ht="13.5" customHeight="1" x14ac:dyDescent="0.15">
      <c r="B10" s="67"/>
      <c r="C10" s="132">
        <v>21</v>
      </c>
      <c r="D10" s="12"/>
      <c r="E10" s="308">
        <v>998</v>
      </c>
      <c r="F10" s="308">
        <v>1381</v>
      </c>
      <c r="G10" s="308">
        <v>1172</v>
      </c>
      <c r="H10" s="308">
        <v>270942</v>
      </c>
      <c r="I10" s="308">
        <v>788</v>
      </c>
      <c r="J10" s="308">
        <v>1260</v>
      </c>
      <c r="K10" s="308">
        <v>954</v>
      </c>
      <c r="L10" s="308">
        <v>352866</v>
      </c>
      <c r="M10" s="308">
        <v>1260</v>
      </c>
      <c r="N10" s="308">
        <v>1680</v>
      </c>
      <c r="O10" s="308">
        <v>1443</v>
      </c>
      <c r="P10" s="308">
        <v>711650</v>
      </c>
      <c r="Q10" s="3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3.5" customHeight="1" x14ac:dyDescent="0.15">
      <c r="B11" s="65"/>
      <c r="C11" s="289">
        <v>11</v>
      </c>
      <c r="D11" s="30"/>
      <c r="E11" s="305">
        <v>1029</v>
      </c>
      <c r="F11" s="305">
        <v>1280</v>
      </c>
      <c r="G11" s="305">
        <v>1118</v>
      </c>
      <c r="H11" s="305">
        <v>16569</v>
      </c>
      <c r="I11" s="305">
        <v>840</v>
      </c>
      <c r="J11" s="305">
        <v>1050</v>
      </c>
      <c r="K11" s="305">
        <v>937</v>
      </c>
      <c r="L11" s="305">
        <v>27470</v>
      </c>
      <c r="M11" s="305">
        <v>1365</v>
      </c>
      <c r="N11" s="305">
        <v>1623</v>
      </c>
      <c r="O11" s="305">
        <v>1510</v>
      </c>
      <c r="P11" s="305">
        <v>48448</v>
      </c>
    </row>
    <row r="12" spans="1:28" ht="13.5" customHeight="1" x14ac:dyDescent="0.15">
      <c r="B12" s="65"/>
      <c r="C12" s="289">
        <v>12</v>
      </c>
      <c r="D12" s="30"/>
      <c r="E12" s="305">
        <v>1029</v>
      </c>
      <c r="F12" s="305">
        <v>1260</v>
      </c>
      <c r="G12" s="305">
        <v>1100</v>
      </c>
      <c r="H12" s="305">
        <v>22621</v>
      </c>
      <c r="I12" s="305">
        <v>788</v>
      </c>
      <c r="J12" s="305">
        <v>1103</v>
      </c>
      <c r="K12" s="305">
        <v>942</v>
      </c>
      <c r="L12" s="305">
        <v>30479</v>
      </c>
      <c r="M12" s="305">
        <v>1286</v>
      </c>
      <c r="N12" s="305">
        <v>1565</v>
      </c>
      <c r="O12" s="305">
        <v>1423</v>
      </c>
      <c r="P12" s="305">
        <v>56408</v>
      </c>
    </row>
    <row r="13" spans="1:28" ht="13.5" customHeight="1" x14ac:dyDescent="0.15">
      <c r="B13" s="65" t="s">
        <v>101</v>
      </c>
      <c r="C13" s="289">
        <v>1</v>
      </c>
      <c r="D13" s="30" t="s">
        <v>54</v>
      </c>
      <c r="E13" s="305">
        <v>998</v>
      </c>
      <c r="F13" s="305">
        <v>1215</v>
      </c>
      <c r="G13" s="305">
        <v>1073</v>
      </c>
      <c r="H13" s="305">
        <v>20118</v>
      </c>
      <c r="I13" s="305">
        <v>788</v>
      </c>
      <c r="J13" s="305">
        <v>1050</v>
      </c>
      <c r="K13" s="305">
        <v>916</v>
      </c>
      <c r="L13" s="305">
        <v>30254</v>
      </c>
      <c r="M13" s="305">
        <v>1208</v>
      </c>
      <c r="N13" s="305">
        <v>1475</v>
      </c>
      <c r="O13" s="305">
        <v>1346</v>
      </c>
      <c r="P13" s="305">
        <v>45337</v>
      </c>
    </row>
    <row r="14" spans="1:28" ht="13.5" customHeight="1" x14ac:dyDescent="0.15">
      <c r="B14" s="65"/>
      <c r="C14" s="289">
        <v>2</v>
      </c>
      <c r="D14" s="30"/>
      <c r="E14" s="305">
        <v>998</v>
      </c>
      <c r="F14" s="305">
        <v>1260</v>
      </c>
      <c r="G14" s="305">
        <v>1096</v>
      </c>
      <c r="H14" s="305">
        <v>21741</v>
      </c>
      <c r="I14" s="305">
        <v>840</v>
      </c>
      <c r="J14" s="305">
        <v>1050</v>
      </c>
      <c r="K14" s="305">
        <v>924</v>
      </c>
      <c r="L14" s="305">
        <v>27871</v>
      </c>
      <c r="M14" s="305">
        <v>1229</v>
      </c>
      <c r="N14" s="305">
        <v>1400</v>
      </c>
      <c r="O14" s="305">
        <v>1310</v>
      </c>
      <c r="P14" s="305">
        <v>51037</v>
      </c>
    </row>
    <row r="15" spans="1:28" ht="13.5" customHeight="1" x14ac:dyDescent="0.15">
      <c r="B15" s="65"/>
      <c r="C15" s="289">
        <v>3</v>
      </c>
      <c r="D15" s="30"/>
      <c r="E15" s="305">
        <v>966</v>
      </c>
      <c r="F15" s="305">
        <v>1260</v>
      </c>
      <c r="G15" s="305">
        <v>1076</v>
      </c>
      <c r="H15" s="305">
        <v>24057</v>
      </c>
      <c r="I15" s="305">
        <v>819</v>
      </c>
      <c r="J15" s="305">
        <v>1050</v>
      </c>
      <c r="K15" s="305">
        <v>930</v>
      </c>
      <c r="L15" s="305">
        <v>27065</v>
      </c>
      <c r="M15" s="305">
        <v>1208</v>
      </c>
      <c r="N15" s="305">
        <v>1368</v>
      </c>
      <c r="O15" s="305">
        <v>1279</v>
      </c>
      <c r="P15" s="305">
        <v>66499</v>
      </c>
    </row>
    <row r="16" spans="1:28" ht="13.5" customHeight="1" x14ac:dyDescent="0.15">
      <c r="B16" s="65"/>
      <c r="C16" s="289">
        <v>4</v>
      </c>
      <c r="D16" s="30"/>
      <c r="E16" s="305">
        <v>1050</v>
      </c>
      <c r="F16" s="305">
        <v>1302</v>
      </c>
      <c r="G16" s="305">
        <v>1134</v>
      </c>
      <c r="H16" s="305">
        <v>14328</v>
      </c>
      <c r="I16" s="305">
        <v>788</v>
      </c>
      <c r="J16" s="305">
        <v>1050</v>
      </c>
      <c r="K16" s="305">
        <v>886</v>
      </c>
      <c r="L16" s="305">
        <v>24027</v>
      </c>
      <c r="M16" s="305">
        <v>1198</v>
      </c>
      <c r="N16" s="305">
        <v>1470</v>
      </c>
      <c r="O16" s="305">
        <v>1316</v>
      </c>
      <c r="P16" s="305">
        <v>34889</v>
      </c>
    </row>
    <row r="17" spans="2:16" ht="13.5" customHeight="1" x14ac:dyDescent="0.15">
      <c r="B17" s="65"/>
      <c r="C17" s="289">
        <v>5</v>
      </c>
      <c r="D17" s="30"/>
      <c r="E17" s="305">
        <v>1050</v>
      </c>
      <c r="F17" s="305">
        <v>1364</v>
      </c>
      <c r="G17" s="305">
        <v>1192</v>
      </c>
      <c r="H17" s="305">
        <v>25859</v>
      </c>
      <c r="I17" s="305">
        <v>788</v>
      </c>
      <c r="J17" s="305">
        <v>998</v>
      </c>
      <c r="K17" s="305">
        <v>896</v>
      </c>
      <c r="L17" s="305">
        <v>26425</v>
      </c>
      <c r="M17" s="305">
        <v>1208</v>
      </c>
      <c r="N17" s="305">
        <v>1565</v>
      </c>
      <c r="O17" s="305">
        <v>1356</v>
      </c>
      <c r="P17" s="305">
        <v>60884</v>
      </c>
    </row>
    <row r="18" spans="2:16" ht="13.5" customHeight="1" x14ac:dyDescent="0.15">
      <c r="B18" s="65"/>
      <c r="C18" s="289">
        <v>6</v>
      </c>
      <c r="D18" s="30"/>
      <c r="E18" s="305">
        <v>945</v>
      </c>
      <c r="F18" s="305">
        <v>1260</v>
      </c>
      <c r="G18" s="305">
        <v>1082</v>
      </c>
      <c r="H18" s="305">
        <v>25515</v>
      </c>
      <c r="I18" s="305">
        <v>735</v>
      </c>
      <c r="J18" s="305">
        <v>998</v>
      </c>
      <c r="K18" s="305">
        <v>912</v>
      </c>
      <c r="L18" s="305">
        <v>26483</v>
      </c>
      <c r="M18" s="305">
        <v>1260</v>
      </c>
      <c r="N18" s="305">
        <v>1506</v>
      </c>
      <c r="O18" s="305">
        <v>1357</v>
      </c>
      <c r="P18" s="305">
        <v>51473</v>
      </c>
    </row>
    <row r="19" spans="2:16" ht="13.5" customHeight="1" x14ac:dyDescent="0.15">
      <c r="B19" s="65"/>
      <c r="C19" s="289">
        <v>7</v>
      </c>
      <c r="D19" s="30"/>
      <c r="E19" s="305">
        <v>945</v>
      </c>
      <c r="F19" s="305">
        <v>1260</v>
      </c>
      <c r="G19" s="305">
        <v>1047</v>
      </c>
      <c r="H19" s="305">
        <v>16513</v>
      </c>
      <c r="I19" s="305">
        <v>735</v>
      </c>
      <c r="J19" s="305">
        <v>998</v>
      </c>
      <c r="K19" s="305">
        <v>897</v>
      </c>
      <c r="L19" s="305">
        <v>18271</v>
      </c>
      <c r="M19" s="305">
        <v>1208</v>
      </c>
      <c r="N19" s="305">
        <v>1544</v>
      </c>
      <c r="O19" s="305">
        <v>1337</v>
      </c>
      <c r="P19" s="305">
        <v>39327</v>
      </c>
    </row>
    <row r="20" spans="2:16" ht="13.5" customHeight="1" x14ac:dyDescent="0.15">
      <c r="B20" s="65"/>
      <c r="C20" s="289">
        <v>8</v>
      </c>
      <c r="D20" s="30"/>
      <c r="E20" s="305">
        <v>903</v>
      </c>
      <c r="F20" s="305">
        <v>1155</v>
      </c>
      <c r="G20" s="305">
        <v>1027</v>
      </c>
      <c r="H20" s="305">
        <v>23567</v>
      </c>
      <c r="I20" s="305">
        <v>787</v>
      </c>
      <c r="J20" s="305">
        <v>945</v>
      </c>
      <c r="K20" s="305">
        <v>864</v>
      </c>
      <c r="L20" s="305">
        <v>21897</v>
      </c>
      <c r="M20" s="305">
        <v>1208</v>
      </c>
      <c r="N20" s="305">
        <v>1470</v>
      </c>
      <c r="O20" s="305">
        <v>1356</v>
      </c>
      <c r="P20" s="305">
        <v>70999</v>
      </c>
    </row>
    <row r="21" spans="2:16" ht="13.5" customHeight="1" x14ac:dyDescent="0.15">
      <c r="B21" s="350"/>
      <c r="C21" s="351">
        <v>9</v>
      </c>
      <c r="D21" s="352"/>
      <c r="E21" s="353">
        <v>945</v>
      </c>
      <c r="F21" s="353">
        <v>1155</v>
      </c>
      <c r="G21" s="353">
        <v>1028</v>
      </c>
      <c r="H21" s="353">
        <v>25282</v>
      </c>
      <c r="I21" s="353">
        <v>788</v>
      </c>
      <c r="J21" s="353">
        <v>945</v>
      </c>
      <c r="K21" s="353">
        <v>882</v>
      </c>
      <c r="L21" s="353">
        <v>26094</v>
      </c>
      <c r="M21" s="353">
        <v>1208</v>
      </c>
      <c r="N21" s="353">
        <v>1575</v>
      </c>
      <c r="O21" s="353">
        <v>1413</v>
      </c>
      <c r="P21" s="353">
        <v>48353</v>
      </c>
    </row>
    <row r="22" spans="2:16" ht="13.5" customHeight="1" x14ac:dyDescent="0.15">
      <c r="B22" s="350"/>
      <c r="C22" s="351">
        <v>10</v>
      </c>
      <c r="D22" s="351"/>
      <c r="E22" s="364">
        <v>945</v>
      </c>
      <c r="F22" s="364">
        <v>1257.0600000000002</v>
      </c>
      <c r="G22" s="364">
        <v>1012.9634051708933</v>
      </c>
      <c r="H22" s="364">
        <v>24237.300000000003</v>
      </c>
      <c r="I22" s="364">
        <v>840</v>
      </c>
      <c r="J22" s="364">
        <v>997.5</v>
      </c>
      <c r="K22" s="364">
        <v>905.96402551292272</v>
      </c>
      <c r="L22" s="353">
        <v>33558.300000000003</v>
      </c>
      <c r="M22" s="353">
        <v>1207.5</v>
      </c>
      <c r="N22" s="353">
        <v>1564.5</v>
      </c>
      <c r="O22" s="353">
        <v>1418.3540168290526</v>
      </c>
      <c r="P22" s="353">
        <v>51576.900000000009</v>
      </c>
    </row>
    <row r="23" spans="2:16" ht="13.5" customHeight="1" x14ac:dyDescent="0.15">
      <c r="B23" s="354"/>
      <c r="C23" s="355">
        <v>11</v>
      </c>
      <c r="D23" s="356"/>
      <c r="E23" s="357">
        <v>945</v>
      </c>
      <c r="F23" s="357">
        <v>1260</v>
      </c>
      <c r="G23" s="357">
        <v>1066.6421481395887</v>
      </c>
      <c r="H23" s="356">
        <v>33339.4</v>
      </c>
      <c r="I23" s="357">
        <v>892.5</v>
      </c>
      <c r="J23" s="357">
        <v>1050</v>
      </c>
      <c r="K23" s="357">
        <v>945.04782946199293</v>
      </c>
      <c r="L23" s="357">
        <v>43810.100000000006</v>
      </c>
      <c r="M23" s="357">
        <v>1207.5</v>
      </c>
      <c r="N23" s="357">
        <v>1480.3950000000002</v>
      </c>
      <c r="O23" s="357">
        <v>1393.5105441565174</v>
      </c>
      <c r="P23" s="356">
        <v>62191.6</v>
      </c>
    </row>
    <row r="24" spans="2:16" ht="13.5" customHeight="1" x14ac:dyDescent="0.15">
      <c r="B24" s="358"/>
      <c r="C24" s="359"/>
      <c r="D24" s="360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</row>
    <row r="25" spans="2:16" ht="13.5" customHeight="1" x14ac:dyDescent="0.15">
      <c r="B25" s="332"/>
      <c r="C25" s="359"/>
      <c r="D25" s="361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</row>
    <row r="26" spans="2:16" ht="13.5" customHeight="1" x14ac:dyDescent="0.15">
      <c r="B26" s="358" t="s">
        <v>79</v>
      </c>
      <c r="C26" s="359"/>
      <c r="D26" s="360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</row>
    <row r="27" spans="2:16" ht="13.5" customHeight="1" x14ac:dyDescent="0.15">
      <c r="B27" s="335">
        <v>40484</v>
      </c>
      <c r="C27" s="336"/>
      <c r="D27" s="337">
        <v>40490</v>
      </c>
      <c r="E27" s="362">
        <v>945</v>
      </c>
      <c r="F27" s="362">
        <v>1212.75</v>
      </c>
      <c r="G27" s="362">
        <v>995.41226362625139</v>
      </c>
      <c r="H27" s="362">
        <v>7861.3</v>
      </c>
      <c r="I27" s="362">
        <v>892.5</v>
      </c>
      <c r="J27" s="362">
        <v>1050</v>
      </c>
      <c r="K27" s="362">
        <v>942.79524603148366</v>
      </c>
      <c r="L27" s="362">
        <v>8710.9</v>
      </c>
      <c r="M27" s="362">
        <v>1260</v>
      </c>
      <c r="N27" s="362">
        <v>1480.3950000000002</v>
      </c>
      <c r="O27" s="362">
        <v>1439.1879667958162</v>
      </c>
      <c r="P27" s="362">
        <v>12707.8</v>
      </c>
    </row>
    <row r="28" spans="2:16" ht="13.5" customHeight="1" x14ac:dyDescent="0.15">
      <c r="B28" s="338" t="s">
        <v>80</v>
      </c>
      <c r="C28" s="339"/>
      <c r="D28" s="337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</row>
    <row r="29" spans="2:16" ht="13.5" customHeight="1" x14ac:dyDescent="0.15">
      <c r="B29" s="335">
        <v>40491</v>
      </c>
      <c r="C29" s="336"/>
      <c r="D29" s="337">
        <v>40497</v>
      </c>
      <c r="E29" s="362">
        <v>997.5</v>
      </c>
      <c r="F29" s="362">
        <v>1207.5</v>
      </c>
      <c r="G29" s="362">
        <v>1068.5722929936301</v>
      </c>
      <c r="H29" s="362">
        <v>6546.7</v>
      </c>
      <c r="I29" s="362">
        <v>892.5</v>
      </c>
      <c r="J29" s="362">
        <v>1050</v>
      </c>
      <c r="K29" s="362">
        <v>945.09618201709611</v>
      </c>
      <c r="L29" s="362">
        <v>8797.7999999999993</v>
      </c>
      <c r="M29" s="362">
        <v>1207.5</v>
      </c>
      <c r="N29" s="362">
        <v>1375.08</v>
      </c>
      <c r="O29" s="362">
        <v>1285.8613024952019</v>
      </c>
      <c r="P29" s="362">
        <v>12344.9</v>
      </c>
    </row>
    <row r="30" spans="2:16" ht="13.5" customHeight="1" x14ac:dyDescent="0.15">
      <c r="B30" s="338" t="s">
        <v>81</v>
      </c>
      <c r="C30" s="339"/>
      <c r="D30" s="337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</row>
    <row r="31" spans="2:16" ht="13.5" customHeight="1" x14ac:dyDescent="0.15">
      <c r="B31" s="335">
        <v>40498</v>
      </c>
      <c r="C31" s="336"/>
      <c r="D31" s="337">
        <v>40504</v>
      </c>
      <c r="E31" s="362">
        <v>1029</v>
      </c>
      <c r="F31" s="362">
        <v>1228.5</v>
      </c>
      <c r="G31" s="362">
        <v>1128.5471393719997</v>
      </c>
      <c r="H31" s="362">
        <v>5374.2</v>
      </c>
      <c r="I31" s="362">
        <v>924</v>
      </c>
      <c r="J31" s="362">
        <v>1050</v>
      </c>
      <c r="K31" s="362">
        <v>952.56664262242521</v>
      </c>
      <c r="L31" s="362">
        <v>9787.6</v>
      </c>
      <c r="M31" s="362">
        <v>1207.5</v>
      </c>
      <c r="N31" s="362">
        <v>1478.4</v>
      </c>
      <c r="O31" s="362">
        <v>1364.2926609637161</v>
      </c>
      <c r="P31" s="362">
        <v>12892.8</v>
      </c>
    </row>
    <row r="32" spans="2:16" ht="13.5" customHeight="1" x14ac:dyDescent="0.15">
      <c r="B32" s="338" t="s">
        <v>82</v>
      </c>
      <c r="C32" s="339"/>
      <c r="D32" s="337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</row>
    <row r="33" spans="2:16" ht="13.5" customHeight="1" x14ac:dyDescent="0.15">
      <c r="B33" s="335">
        <v>40506</v>
      </c>
      <c r="C33" s="336"/>
      <c r="D33" s="337">
        <v>40511</v>
      </c>
      <c r="E33" s="362">
        <v>1029</v>
      </c>
      <c r="F33" s="362">
        <v>1225.3500000000001</v>
      </c>
      <c r="G33" s="362">
        <v>1115.5163920056102</v>
      </c>
      <c r="H33" s="362">
        <v>6173.3</v>
      </c>
      <c r="I33" s="362">
        <v>892.5</v>
      </c>
      <c r="J33" s="362">
        <v>1050</v>
      </c>
      <c r="K33" s="362">
        <v>936.75973918022805</v>
      </c>
      <c r="L33" s="362">
        <v>7727.3</v>
      </c>
      <c r="M33" s="362">
        <v>1207.5</v>
      </c>
      <c r="N33" s="362">
        <v>1478.4</v>
      </c>
      <c r="O33" s="362">
        <v>1397.7863854937673</v>
      </c>
      <c r="P33" s="362">
        <v>12469.2</v>
      </c>
    </row>
    <row r="34" spans="2:16" ht="13.5" customHeight="1" x14ac:dyDescent="0.15">
      <c r="B34" s="338" t="s">
        <v>83</v>
      </c>
      <c r="C34" s="339"/>
      <c r="D34" s="337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</row>
    <row r="35" spans="2:16" ht="13.5" customHeight="1" x14ac:dyDescent="0.15">
      <c r="B35" s="340">
        <v>40512</v>
      </c>
      <c r="C35" s="341"/>
      <c r="D35" s="342">
        <v>40518</v>
      </c>
      <c r="E35" s="357">
        <v>1029</v>
      </c>
      <c r="F35" s="357">
        <v>1260</v>
      </c>
      <c r="G35" s="357">
        <v>1116.8846908734054</v>
      </c>
      <c r="H35" s="357">
        <v>7383.9</v>
      </c>
      <c r="I35" s="357">
        <v>924</v>
      </c>
      <c r="J35" s="357">
        <v>1031.2050000000002</v>
      </c>
      <c r="K35" s="357">
        <v>955.66735427906474</v>
      </c>
      <c r="L35" s="357">
        <v>8786.5</v>
      </c>
      <c r="M35" s="357">
        <v>1260</v>
      </c>
      <c r="N35" s="357">
        <v>1478.4</v>
      </c>
      <c r="O35" s="357">
        <v>1429.1074383151217</v>
      </c>
      <c r="P35" s="357">
        <v>11776.9</v>
      </c>
    </row>
    <row r="36" spans="2:16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2:16" ht="13.5" customHeight="1" x14ac:dyDescent="0.15">
      <c r="B37" s="24"/>
      <c r="C37" s="363"/>
      <c r="D37" s="363"/>
    </row>
    <row r="38" spans="2:16" ht="13.5" customHeight="1" x14ac:dyDescent="0.15">
      <c r="B38" s="25"/>
      <c r="C38" s="363"/>
      <c r="D38" s="363"/>
    </row>
    <row r="39" spans="2:16" ht="13.5" customHeight="1" x14ac:dyDescent="0.15">
      <c r="B39" s="25"/>
      <c r="C39" s="363"/>
      <c r="D39" s="363"/>
    </row>
    <row r="40" spans="2:16" ht="13.5" customHeight="1" x14ac:dyDescent="0.15">
      <c r="B40" s="25"/>
      <c r="C40" s="363"/>
      <c r="D40" s="363"/>
    </row>
    <row r="41" spans="2:16" ht="13.5" customHeight="1" x14ac:dyDescent="0.15">
      <c r="B41" s="24"/>
      <c r="C41" s="363"/>
    </row>
    <row r="42" spans="2:16" ht="13.5" customHeight="1" x14ac:dyDescent="0.15">
      <c r="B42" s="24"/>
      <c r="C42" s="363"/>
    </row>
    <row r="43" spans="2:16" ht="13.5" customHeight="1" x14ac:dyDescent="0.15">
      <c r="B43" s="24"/>
      <c r="C43" s="363"/>
    </row>
  </sheetData>
  <phoneticPr fontId="7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X43"/>
  <sheetViews>
    <sheetView zoomScale="75" workbookViewId="0">
      <selection activeCell="H23" sqref="H23"/>
    </sheetView>
  </sheetViews>
  <sheetFormatPr defaultColWidth="7.5" defaultRowHeight="12" x14ac:dyDescent="0.15"/>
  <cols>
    <col min="1" max="1" width="0.75" style="35" customWidth="1"/>
    <col min="2" max="2" width="5.25" style="35" customWidth="1"/>
    <col min="3" max="3" width="2.75" style="35" customWidth="1"/>
    <col min="4" max="4" width="5.375" style="35" customWidth="1"/>
    <col min="5" max="7" width="5.875" style="35" customWidth="1"/>
    <col min="8" max="8" width="7.62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1" spans="1:24" ht="15" customHeight="1" x14ac:dyDescent="0.15">
      <c r="A1" s="19"/>
      <c r="B1" s="348"/>
      <c r="C1" s="348"/>
      <c r="D1" s="348"/>
    </row>
    <row r="2" spans="1:24" ht="12.75" customHeight="1" x14ac:dyDescent="0.15">
      <c r="B2" s="19" t="str">
        <f>近乳21!B2&amp;"　（つづき）"</f>
        <v>(3)乳牛チルド「2」の品目別価格　（つづき）</v>
      </c>
      <c r="C2" s="349"/>
      <c r="D2" s="349"/>
    </row>
    <row r="3" spans="1:24" ht="12.75" customHeight="1" x14ac:dyDescent="0.15">
      <c r="B3" s="349"/>
      <c r="C3" s="349"/>
      <c r="D3" s="349"/>
      <c r="X3" s="24" t="s">
        <v>10</v>
      </c>
    </row>
    <row r="4" spans="1:24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4" ht="13.5" customHeight="1" x14ac:dyDescent="0.15">
      <c r="B5" s="15"/>
      <c r="C5" s="294" t="s">
        <v>261</v>
      </c>
      <c r="D5" s="293"/>
      <c r="E5" s="322" t="s">
        <v>11</v>
      </c>
      <c r="F5" s="323"/>
      <c r="G5" s="323"/>
      <c r="H5" s="324"/>
      <c r="I5" s="322" t="s">
        <v>285</v>
      </c>
      <c r="J5" s="323"/>
      <c r="K5" s="323"/>
      <c r="L5" s="324"/>
      <c r="M5" s="322" t="s">
        <v>286</v>
      </c>
      <c r="N5" s="323"/>
      <c r="O5" s="323"/>
      <c r="P5" s="324"/>
      <c r="Q5" s="322" t="s">
        <v>287</v>
      </c>
      <c r="R5" s="323"/>
      <c r="S5" s="323"/>
      <c r="T5" s="324"/>
      <c r="U5" s="322" t="s">
        <v>288</v>
      </c>
      <c r="V5" s="323"/>
      <c r="W5" s="323"/>
      <c r="X5" s="324"/>
    </row>
    <row r="6" spans="1:24" ht="13.5" customHeight="1" x14ac:dyDescent="0.15">
      <c r="B6" s="297" t="s">
        <v>274</v>
      </c>
      <c r="C6" s="325"/>
      <c r="D6" s="299"/>
      <c r="E6" s="327" t="s">
        <v>275</v>
      </c>
      <c r="F6" s="327" t="s">
        <v>173</v>
      </c>
      <c r="G6" s="327" t="s">
        <v>276</v>
      </c>
      <c r="H6" s="327" t="s">
        <v>8</v>
      </c>
      <c r="I6" s="327" t="s">
        <v>275</v>
      </c>
      <c r="J6" s="327" t="s">
        <v>173</v>
      </c>
      <c r="K6" s="327" t="s">
        <v>276</v>
      </c>
      <c r="L6" s="327" t="s">
        <v>8</v>
      </c>
      <c r="M6" s="327" t="s">
        <v>275</v>
      </c>
      <c r="N6" s="327" t="s">
        <v>173</v>
      </c>
      <c r="O6" s="327" t="s">
        <v>276</v>
      </c>
      <c r="P6" s="327" t="s">
        <v>8</v>
      </c>
      <c r="Q6" s="327" t="s">
        <v>275</v>
      </c>
      <c r="R6" s="327" t="s">
        <v>173</v>
      </c>
      <c r="S6" s="327" t="s">
        <v>276</v>
      </c>
      <c r="T6" s="327" t="s">
        <v>8</v>
      </c>
      <c r="U6" s="327" t="s">
        <v>275</v>
      </c>
      <c r="V6" s="327" t="s">
        <v>173</v>
      </c>
      <c r="W6" s="327" t="s">
        <v>276</v>
      </c>
      <c r="X6" s="327" t="s">
        <v>8</v>
      </c>
    </row>
    <row r="7" spans="1:24" ht="13.5" customHeight="1" x14ac:dyDescent="0.15">
      <c r="B7" s="10"/>
      <c r="C7" s="12"/>
      <c r="D7" s="18"/>
      <c r="E7" s="328"/>
      <c r="F7" s="328"/>
      <c r="G7" s="328" t="s">
        <v>277</v>
      </c>
      <c r="H7" s="328"/>
      <c r="I7" s="328"/>
      <c r="J7" s="328"/>
      <c r="K7" s="328" t="s">
        <v>277</v>
      </c>
      <c r="L7" s="328"/>
      <c r="M7" s="328"/>
      <c r="N7" s="328"/>
      <c r="O7" s="328" t="s">
        <v>277</v>
      </c>
      <c r="P7" s="328"/>
      <c r="Q7" s="328"/>
      <c r="R7" s="328"/>
      <c r="S7" s="328" t="s">
        <v>277</v>
      </c>
      <c r="T7" s="328"/>
      <c r="U7" s="328"/>
      <c r="V7" s="328"/>
      <c r="W7" s="328" t="s">
        <v>277</v>
      </c>
      <c r="X7" s="328"/>
    </row>
    <row r="8" spans="1:24" ht="13.5" customHeight="1" x14ac:dyDescent="0.15">
      <c r="B8" s="65" t="s">
        <v>72</v>
      </c>
      <c r="C8" s="289">
        <v>19</v>
      </c>
      <c r="D8" s="19" t="s">
        <v>105</v>
      </c>
      <c r="E8" s="302">
        <v>2310</v>
      </c>
      <c r="F8" s="302">
        <v>3255</v>
      </c>
      <c r="G8" s="302">
        <v>2787</v>
      </c>
      <c r="H8" s="302">
        <v>483692</v>
      </c>
      <c r="I8" s="302">
        <v>609</v>
      </c>
      <c r="J8" s="302">
        <v>1271</v>
      </c>
      <c r="K8" s="302">
        <v>973</v>
      </c>
      <c r="L8" s="302">
        <v>705003</v>
      </c>
      <c r="M8" s="302">
        <v>998</v>
      </c>
      <c r="N8" s="302">
        <v>1468</v>
      </c>
      <c r="O8" s="302">
        <v>1230</v>
      </c>
      <c r="P8" s="302">
        <v>255323</v>
      </c>
      <c r="Q8" s="302">
        <v>1029</v>
      </c>
      <c r="R8" s="302">
        <v>1470</v>
      </c>
      <c r="S8" s="302">
        <v>1227</v>
      </c>
      <c r="T8" s="302">
        <v>221583</v>
      </c>
      <c r="U8" s="302">
        <v>998</v>
      </c>
      <c r="V8" s="302">
        <v>1449</v>
      </c>
      <c r="W8" s="302">
        <v>1236</v>
      </c>
      <c r="X8" s="302">
        <v>196086</v>
      </c>
    </row>
    <row r="9" spans="1:24" ht="13.5" customHeight="1" x14ac:dyDescent="0.15">
      <c r="B9" s="65"/>
      <c r="C9" s="289">
        <v>20</v>
      </c>
      <c r="D9" s="19"/>
      <c r="E9" s="305">
        <v>2100</v>
      </c>
      <c r="F9" s="305">
        <v>3150</v>
      </c>
      <c r="G9" s="305">
        <v>2575</v>
      </c>
      <c r="H9" s="305">
        <v>532679</v>
      </c>
      <c r="I9" s="305">
        <v>630</v>
      </c>
      <c r="J9" s="305">
        <v>1174</v>
      </c>
      <c r="K9" s="305">
        <v>899</v>
      </c>
      <c r="L9" s="305">
        <v>862602</v>
      </c>
      <c r="M9" s="305">
        <v>1029</v>
      </c>
      <c r="N9" s="305">
        <v>1450</v>
      </c>
      <c r="O9" s="305">
        <v>1223</v>
      </c>
      <c r="P9" s="305">
        <v>286916</v>
      </c>
      <c r="Q9" s="305">
        <v>1029</v>
      </c>
      <c r="R9" s="305">
        <v>1418</v>
      </c>
      <c r="S9" s="305">
        <v>1219</v>
      </c>
      <c r="T9" s="305">
        <v>256529</v>
      </c>
      <c r="U9" s="305">
        <v>1029</v>
      </c>
      <c r="V9" s="305">
        <v>1449</v>
      </c>
      <c r="W9" s="305">
        <v>1210</v>
      </c>
      <c r="X9" s="305">
        <v>240924</v>
      </c>
    </row>
    <row r="10" spans="1:24" ht="13.5" customHeight="1" x14ac:dyDescent="0.15">
      <c r="B10" s="67"/>
      <c r="C10" s="132">
        <v>21</v>
      </c>
      <c r="D10" s="12"/>
      <c r="E10" s="308">
        <v>2069</v>
      </c>
      <c r="F10" s="308">
        <v>3150</v>
      </c>
      <c r="G10" s="308">
        <v>2495</v>
      </c>
      <c r="H10" s="308">
        <v>521507</v>
      </c>
      <c r="I10" s="308">
        <v>578</v>
      </c>
      <c r="J10" s="308">
        <v>1050</v>
      </c>
      <c r="K10" s="308">
        <v>845</v>
      </c>
      <c r="L10" s="308">
        <v>757747</v>
      </c>
      <c r="M10" s="308">
        <v>1029</v>
      </c>
      <c r="N10" s="308">
        <v>1449</v>
      </c>
      <c r="O10" s="308">
        <v>1229</v>
      </c>
      <c r="P10" s="308">
        <v>286022</v>
      </c>
      <c r="Q10" s="308">
        <v>1050</v>
      </c>
      <c r="R10" s="308">
        <v>1464</v>
      </c>
      <c r="S10" s="308">
        <v>1219</v>
      </c>
      <c r="T10" s="308">
        <v>239136</v>
      </c>
      <c r="U10" s="308">
        <v>1029</v>
      </c>
      <c r="V10" s="308">
        <v>1462</v>
      </c>
      <c r="W10" s="308">
        <v>1205</v>
      </c>
      <c r="X10" s="308">
        <v>218771</v>
      </c>
    </row>
    <row r="11" spans="1:24" ht="13.5" customHeight="1" x14ac:dyDescent="0.15">
      <c r="B11" s="65"/>
      <c r="C11" s="289">
        <v>11</v>
      </c>
      <c r="D11" s="30"/>
      <c r="E11" s="305">
        <v>2363</v>
      </c>
      <c r="F11" s="305">
        <v>2783</v>
      </c>
      <c r="G11" s="305">
        <v>2555</v>
      </c>
      <c r="H11" s="305">
        <v>40056</v>
      </c>
      <c r="I11" s="305">
        <v>630</v>
      </c>
      <c r="J11" s="305">
        <v>840</v>
      </c>
      <c r="K11" s="305">
        <v>768</v>
      </c>
      <c r="L11" s="305">
        <v>44233</v>
      </c>
      <c r="M11" s="305">
        <v>1050</v>
      </c>
      <c r="N11" s="305">
        <v>1260</v>
      </c>
      <c r="O11" s="305">
        <v>1132</v>
      </c>
      <c r="P11" s="305">
        <v>19633</v>
      </c>
      <c r="Q11" s="305">
        <v>1050</v>
      </c>
      <c r="R11" s="305">
        <v>1260</v>
      </c>
      <c r="S11" s="305">
        <v>1134</v>
      </c>
      <c r="T11" s="305">
        <v>15652</v>
      </c>
      <c r="U11" s="305">
        <v>1050</v>
      </c>
      <c r="V11" s="305">
        <v>1281</v>
      </c>
      <c r="W11" s="305">
        <v>1108</v>
      </c>
      <c r="X11" s="305">
        <v>14642</v>
      </c>
    </row>
    <row r="12" spans="1:24" ht="13.5" customHeight="1" x14ac:dyDescent="0.15">
      <c r="B12" s="65"/>
      <c r="C12" s="289">
        <v>12</v>
      </c>
      <c r="D12" s="30"/>
      <c r="E12" s="305">
        <v>2415</v>
      </c>
      <c r="F12" s="305">
        <v>2940</v>
      </c>
      <c r="G12" s="305">
        <v>2642</v>
      </c>
      <c r="H12" s="305">
        <v>60081</v>
      </c>
      <c r="I12" s="305">
        <v>578</v>
      </c>
      <c r="J12" s="305">
        <v>882</v>
      </c>
      <c r="K12" s="305">
        <v>747</v>
      </c>
      <c r="L12" s="305">
        <v>60642</v>
      </c>
      <c r="M12" s="305">
        <v>1050</v>
      </c>
      <c r="N12" s="305">
        <v>1313</v>
      </c>
      <c r="O12" s="305">
        <v>1114</v>
      </c>
      <c r="P12" s="305">
        <v>23715</v>
      </c>
      <c r="Q12" s="305">
        <v>1050</v>
      </c>
      <c r="R12" s="305">
        <v>1313</v>
      </c>
      <c r="S12" s="305">
        <v>1117</v>
      </c>
      <c r="T12" s="305">
        <v>18760</v>
      </c>
      <c r="U12" s="305">
        <v>1050</v>
      </c>
      <c r="V12" s="305">
        <v>1313</v>
      </c>
      <c r="W12" s="305">
        <v>1117</v>
      </c>
      <c r="X12" s="305">
        <v>17718</v>
      </c>
    </row>
    <row r="13" spans="1:24" ht="13.5" customHeight="1" x14ac:dyDescent="0.15">
      <c r="B13" s="65" t="s">
        <v>101</v>
      </c>
      <c r="C13" s="289">
        <v>1</v>
      </c>
      <c r="D13" s="30" t="s">
        <v>54</v>
      </c>
      <c r="E13" s="305">
        <v>2363</v>
      </c>
      <c r="F13" s="305">
        <v>2783</v>
      </c>
      <c r="G13" s="305">
        <v>2564</v>
      </c>
      <c r="H13" s="305">
        <v>36522</v>
      </c>
      <c r="I13" s="305">
        <v>630</v>
      </c>
      <c r="J13" s="305">
        <v>788</v>
      </c>
      <c r="K13" s="305">
        <v>739</v>
      </c>
      <c r="L13" s="305">
        <v>48050</v>
      </c>
      <c r="M13" s="305">
        <v>998</v>
      </c>
      <c r="N13" s="305">
        <v>1313</v>
      </c>
      <c r="O13" s="305">
        <v>1129</v>
      </c>
      <c r="P13" s="305">
        <v>22323</v>
      </c>
      <c r="Q13" s="305">
        <v>998</v>
      </c>
      <c r="R13" s="305">
        <v>1281</v>
      </c>
      <c r="S13" s="305">
        <v>1111</v>
      </c>
      <c r="T13" s="305">
        <v>20421</v>
      </c>
      <c r="U13" s="305">
        <v>998</v>
      </c>
      <c r="V13" s="305">
        <v>1271</v>
      </c>
      <c r="W13" s="305">
        <v>1112</v>
      </c>
      <c r="X13" s="305">
        <v>20676</v>
      </c>
    </row>
    <row r="14" spans="1:24" ht="13.5" customHeight="1" x14ac:dyDescent="0.15">
      <c r="B14" s="65"/>
      <c r="C14" s="289">
        <v>2</v>
      </c>
      <c r="D14" s="30"/>
      <c r="E14" s="305">
        <v>2310</v>
      </c>
      <c r="F14" s="305">
        <v>2835</v>
      </c>
      <c r="G14" s="305">
        <v>2544</v>
      </c>
      <c r="H14" s="305">
        <v>26238</v>
      </c>
      <c r="I14" s="305">
        <v>683</v>
      </c>
      <c r="J14" s="305">
        <v>893</v>
      </c>
      <c r="K14" s="305">
        <v>776</v>
      </c>
      <c r="L14" s="305">
        <v>50125</v>
      </c>
      <c r="M14" s="305">
        <v>1050</v>
      </c>
      <c r="N14" s="305">
        <v>1313</v>
      </c>
      <c r="O14" s="305">
        <v>1185</v>
      </c>
      <c r="P14" s="305">
        <v>24912</v>
      </c>
      <c r="Q14" s="305">
        <v>1050</v>
      </c>
      <c r="R14" s="305">
        <v>1344</v>
      </c>
      <c r="S14" s="305">
        <v>1171</v>
      </c>
      <c r="T14" s="305">
        <v>21227</v>
      </c>
      <c r="U14" s="305">
        <v>1050</v>
      </c>
      <c r="V14" s="305">
        <v>1344</v>
      </c>
      <c r="W14" s="305">
        <v>1163</v>
      </c>
      <c r="X14" s="305">
        <v>19407</v>
      </c>
    </row>
    <row r="15" spans="1:24" ht="13.5" customHeight="1" x14ac:dyDescent="0.15">
      <c r="B15" s="65"/>
      <c r="C15" s="289">
        <v>3</v>
      </c>
      <c r="D15" s="30"/>
      <c r="E15" s="305">
        <v>2205</v>
      </c>
      <c r="F15" s="305">
        <v>2730</v>
      </c>
      <c r="G15" s="305">
        <v>2481</v>
      </c>
      <c r="H15" s="305">
        <v>38351</v>
      </c>
      <c r="I15" s="305">
        <v>735</v>
      </c>
      <c r="J15" s="305">
        <v>901</v>
      </c>
      <c r="K15" s="305">
        <v>796</v>
      </c>
      <c r="L15" s="305">
        <v>77803</v>
      </c>
      <c r="M15" s="305">
        <v>1050</v>
      </c>
      <c r="N15" s="305">
        <v>1313</v>
      </c>
      <c r="O15" s="305">
        <v>1137</v>
      </c>
      <c r="P15" s="305">
        <v>26102</v>
      </c>
      <c r="Q15" s="305">
        <v>1050</v>
      </c>
      <c r="R15" s="305">
        <v>1313</v>
      </c>
      <c r="S15" s="305">
        <v>1140</v>
      </c>
      <c r="T15" s="305">
        <v>23928</v>
      </c>
      <c r="U15" s="305">
        <v>1050</v>
      </c>
      <c r="V15" s="305">
        <v>1290</v>
      </c>
      <c r="W15" s="305">
        <v>1126</v>
      </c>
      <c r="X15" s="305">
        <v>24174</v>
      </c>
    </row>
    <row r="16" spans="1:24" ht="13.5" customHeight="1" x14ac:dyDescent="0.15">
      <c r="B16" s="65"/>
      <c r="C16" s="289">
        <v>4</v>
      </c>
      <c r="D16" s="30"/>
      <c r="E16" s="305">
        <v>2415</v>
      </c>
      <c r="F16" s="305">
        <v>2835</v>
      </c>
      <c r="G16" s="305">
        <v>2560</v>
      </c>
      <c r="H16" s="305">
        <v>27166</v>
      </c>
      <c r="I16" s="305">
        <v>767</v>
      </c>
      <c r="J16" s="305">
        <v>998</v>
      </c>
      <c r="K16" s="305">
        <v>919</v>
      </c>
      <c r="L16" s="305">
        <v>53201</v>
      </c>
      <c r="M16" s="305">
        <v>1103</v>
      </c>
      <c r="N16" s="305">
        <v>1379</v>
      </c>
      <c r="O16" s="305">
        <v>1227</v>
      </c>
      <c r="P16" s="305">
        <v>18046</v>
      </c>
      <c r="Q16" s="305">
        <v>1103</v>
      </c>
      <c r="R16" s="305">
        <v>1313</v>
      </c>
      <c r="S16" s="305">
        <v>1231</v>
      </c>
      <c r="T16" s="305">
        <v>14293</v>
      </c>
      <c r="U16" s="305">
        <v>1103</v>
      </c>
      <c r="V16" s="305">
        <v>1313</v>
      </c>
      <c r="W16" s="305">
        <v>1221</v>
      </c>
      <c r="X16" s="305">
        <v>15096</v>
      </c>
    </row>
    <row r="17" spans="2:24" ht="13.5" customHeight="1" x14ac:dyDescent="0.15">
      <c r="B17" s="65"/>
      <c r="C17" s="289">
        <v>5</v>
      </c>
      <c r="D17" s="30"/>
      <c r="E17" s="305">
        <v>2100</v>
      </c>
      <c r="F17" s="305">
        <v>2993</v>
      </c>
      <c r="G17" s="305">
        <v>2481</v>
      </c>
      <c r="H17" s="305">
        <v>58392</v>
      </c>
      <c r="I17" s="305">
        <v>735</v>
      </c>
      <c r="J17" s="305">
        <v>1050</v>
      </c>
      <c r="K17" s="305">
        <v>901</v>
      </c>
      <c r="L17" s="305">
        <v>74303</v>
      </c>
      <c r="M17" s="305">
        <v>1050</v>
      </c>
      <c r="N17" s="305">
        <v>1368</v>
      </c>
      <c r="O17" s="305">
        <v>1229</v>
      </c>
      <c r="P17" s="305">
        <v>27204</v>
      </c>
      <c r="Q17" s="305">
        <v>1050</v>
      </c>
      <c r="R17" s="305">
        <v>1367</v>
      </c>
      <c r="S17" s="305">
        <v>1246</v>
      </c>
      <c r="T17" s="305">
        <v>21514</v>
      </c>
      <c r="U17" s="305">
        <v>1050</v>
      </c>
      <c r="V17" s="305">
        <v>1379</v>
      </c>
      <c r="W17" s="305">
        <v>1242</v>
      </c>
      <c r="X17" s="305">
        <v>22757</v>
      </c>
    </row>
    <row r="18" spans="2:24" ht="13.5" customHeight="1" x14ac:dyDescent="0.15">
      <c r="B18" s="65"/>
      <c r="C18" s="289">
        <v>6</v>
      </c>
      <c r="D18" s="30"/>
      <c r="E18" s="305">
        <v>2205</v>
      </c>
      <c r="F18" s="305">
        <v>2835</v>
      </c>
      <c r="G18" s="305">
        <v>2436</v>
      </c>
      <c r="H18" s="305">
        <v>58199</v>
      </c>
      <c r="I18" s="305">
        <v>683</v>
      </c>
      <c r="J18" s="305">
        <v>1029</v>
      </c>
      <c r="K18" s="305">
        <v>812</v>
      </c>
      <c r="L18" s="305">
        <v>74866</v>
      </c>
      <c r="M18" s="305">
        <v>1050</v>
      </c>
      <c r="N18" s="305">
        <v>1313</v>
      </c>
      <c r="O18" s="305">
        <v>1160</v>
      </c>
      <c r="P18" s="305">
        <v>26695</v>
      </c>
      <c r="Q18" s="305">
        <v>1032</v>
      </c>
      <c r="R18" s="305">
        <v>1365</v>
      </c>
      <c r="S18" s="305">
        <v>1154</v>
      </c>
      <c r="T18" s="305">
        <v>20564</v>
      </c>
      <c r="U18" s="305">
        <v>1029</v>
      </c>
      <c r="V18" s="305">
        <v>1352</v>
      </c>
      <c r="W18" s="305">
        <v>1174</v>
      </c>
      <c r="X18" s="305">
        <v>21851</v>
      </c>
    </row>
    <row r="19" spans="2:24" ht="13.5" customHeight="1" x14ac:dyDescent="0.15">
      <c r="B19" s="65"/>
      <c r="C19" s="289">
        <v>7</v>
      </c>
      <c r="D19" s="30"/>
      <c r="E19" s="305">
        <v>2100</v>
      </c>
      <c r="F19" s="305">
        <v>2730</v>
      </c>
      <c r="G19" s="305">
        <v>2417</v>
      </c>
      <c r="H19" s="305">
        <v>38608</v>
      </c>
      <c r="I19" s="305">
        <v>714</v>
      </c>
      <c r="J19" s="305">
        <v>998</v>
      </c>
      <c r="K19" s="305">
        <v>843</v>
      </c>
      <c r="L19" s="305">
        <v>38955</v>
      </c>
      <c r="M19" s="305">
        <v>998</v>
      </c>
      <c r="N19" s="305">
        <v>1260</v>
      </c>
      <c r="O19" s="305">
        <v>1121</v>
      </c>
      <c r="P19" s="305">
        <v>15483</v>
      </c>
      <c r="Q19" s="305">
        <v>998</v>
      </c>
      <c r="R19" s="305">
        <v>1260</v>
      </c>
      <c r="S19" s="305">
        <v>1115</v>
      </c>
      <c r="T19" s="305">
        <v>12845</v>
      </c>
      <c r="U19" s="305">
        <v>998</v>
      </c>
      <c r="V19" s="305">
        <v>1260</v>
      </c>
      <c r="W19" s="305">
        <v>1101</v>
      </c>
      <c r="X19" s="305">
        <v>13468</v>
      </c>
    </row>
    <row r="20" spans="2:24" ht="13.5" customHeight="1" x14ac:dyDescent="0.15">
      <c r="B20" s="65"/>
      <c r="C20" s="289">
        <v>8</v>
      </c>
      <c r="D20" s="30"/>
      <c r="E20" s="305">
        <v>2205</v>
      </c>
      <c r="F20" s="305">
        <v>2835</v>
      </c>
      <c r="G20" s="305">
        <v>2395</v>
      </c>
      <c r="H20" s="305">
        <v>56372</v>
      </c>
      <c r="I20" s="305">
        <v>714</v>
      </c>
      <c r="J20" s="305">
        <v>945</v>
      </c>
      <c r="K20" s="305">
        <v>775</v>
      </c>
      <c r="L20" s="305">
        <v>61249</v>
      </c>
      <c r="M20" s="305">
        <v>945</v>
      </c>
      <c r="N20" s="305">
        <v>1260</v>
      </c>
      <c r="O20" s="305">
        <v>1094</v>
      </c>
      <c r="P20" s="305">
        <v>24577</v>
      </c>
      <c r="Q20" s="305">
        <v>945</v>
      </c>
      <c r="R20" s="305">
        <v>1260</v>
      </c>
      <c r="S20" s="305">
        <v>1083</v>
      </c>
      <c r="T20" s="305">
        <v>19029</v>
      </c>
      <c r="U20" s="305">
        <v>954</v>
      </c>
      <c r="V20" s="305">
        <v>1260</v>
      </c>
      <c r="W20" s="305">
        <v>1081</v>
      </c>
      <c r="X20" s="305">
        <v>20290</v>
      </c>
    </row>
    <row r="21" spans="2:24" ht="13.5" customHeight="1" x14ac:dyDescent="0.15">
      <c r="B21" s="350"/>
      <c r="C21" s="351">
        <v>9</v>
      </c>
      <c r="D21" s="352"/>
      <c r="E21" s="353">
        <v>2205</v>
      </c>
      <c r="F21" s="353">
        <v>2730</v>
      </c>
      <c r="G21" s="353">
        <v>2404</v>
      </c>
      <c r="H21" s="353">
        <v>49828</v>
      </c>
      <c r="I21" s="353">
        <v>683</v>
      </c>
      <c r="J21" s="353">
        <v>945</v>
      </c>
      <c r="K21" s="353">
        <v>794</v>
      </c>
      <c r="L21" s="353">
        <v>40963</v>
      </c>
      <c r="M21" s="353">
        <v>998</v>
      </c>
      <c r="N21" s="353">
        <v>1229</v>
      </c>
      <c r="O21" s="353">
        <v>1100</v>
      </c>
      <c r="P21" s="353">
        <v>23289</v>
      </c>
      <c r="Q21" s="353">
        <v>997</v>
      </c>
      <c r="R21" s="353">
        <v>1229</v>
      </c>
      <c r="S21" s="353">
        <v>1090</v>
      </c>
      <c r="T21" s="353">
        <v>20811</v>
      </c>
      <c r="U21" s="353">
        <v>998</v>
      </c>
      <c r="V21" s="353">
        <v>1229</v>
      </c>
      <c r="W21" s="353">
        <v>1060</v>
      </c>
      <c r="X21" s="353">
        <v>19631</v>
      </c>
    </row>
    <row r="22" spans="2:24" ht="13.5" customHeight="1" x14ac:dyDescent="0.15">
      <c r="B22" s="350"/>
      <c r="C22" s="351">
        <v>10</v>
      </c>
      <c r="D22" s="351"/>
      <c r="E22" s="364">
        <v>2100</v>
      </c>
      <c r="F22" s="364">
        <v>2835</v>
      </c>
      <c r="G22" s="364">
        <v>2415.248656919221</v>
      </c>
      <c r="H22" s="364">
        <v>41313.199999999997</v>
      </c>
      <c r="I22" s="364">
        <v>630</v>
      </c>
      <c r="J22" s="364">
        <v>945</v>
      </c>
      <c r="K22" s="364">
        <v>746.02945458709587</v>
      </c>
      <c r="L22" s="364">
        <v>56847.9</v>
      </c>
      <c r="M22" s="364">
        <v>945</v>
      </c>
      <c r="N22" s="364">
        <v>1260</v>
      </c>
      <c r="O22" s="364">
        <v>1085.1508976255548</v>
      </c>
      <c r="P22" s="364">
        <v>25832.7</v>
      </c>
      <c r="Q22" s="364">
        <v>945</v>
      </c>
      <c r="R22" s="364">
        <v>1260</v>
      </c>
      <c r="S22" s="364">
        <v>1084.4225830464318</v>
      </c>
      <c r="T22" s="364">
        <v>25299.1</v>
      </c>
      <c r="U22" s="364">
        <v>945</v>
      </c>
      <c r="V22" s="353">
        <v>1260</v>
      </c>
      <c r="W22" s="353">
        <v>1056.4478224752154</v>
      </c>
      <c r="X22" s="353">
        <v>22350.6</v>
      </c>
    </row>
    <row r="23" spans="2:24" ht="13.5" customHeight="1" x14ac:dyDescent="0.15">
      <c r="B23" s="354"/>
      <c r="C23" s="355">
        <v>11</v>
      </c>
      <c r="D23" s="356"/>
      <c r="E23" s="357">
        <v>2100</v>
      </c>
      <c r="F23" s="357">
        <v>2919</v>
      </c>
      <c r="G23" s="357">
        <v>2455.636960477354</v>
      </c>
      <c r="H23" s="357">
        <v>63282.899999999994</v>
      </c>
      <c r="I23" s="357">
        <v>630</v>
      </c>
      <c r="J23" s="357">
        <v>840</v>
      </c>
      <c r="K23" s="357">
        <v>740.29114081991031</v>
      </c>
      <c r="L23" s="357">
        <v>83273.799999999988</v>
      </c>
      <c r="M23" s="357">
        <v>997.5</v>
      </c>
      <c r="N23" s="357">
        <v>1312.5</v>
      </c>
      <c r="O23" s="357">
        <v>1206.6086759353868</v>
      </c>
      <c r="P23" s="357">
        <v>32468.7</v>
      </c>
      <c r="Q23" s="357">
        <v>976.5</v>
      </c>
      <c r="R23" s="357">
        <v>1312.5</v>
      </c>
      <c r="S23" s="357">
        <v>1147.9970315053472</v>
      </c>
      <c r="T23" s="357">
        <v>31372.2</v>
      </c>
      <c r="U23" s="357">
        <v>976.5</v>
      </c>
      <c r="V23" s="357">
        <v>1312.5</v>
      </c>
      <c r="W23" s="357">
        <v>1132.484447308301</v>
      </c>
      <c r="X23" s="356">
        <v>27798.300000000003</v>
      </c>
    </row>
    <row r="24" spans="2:24" ht="13.5" customHeight="1" x14ac:dyDescent="0.15">
      <c r="B24" s="358"/>
      <c r="C24" s="359"/>
      <c r="D24" s="360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</row>
    <row r="25" spans="2:24" ht="13.5" customHeight="1" x14ac:dyDescent="0.15">
      <c r="B25" s="332"/>
      <c r="C25" s="359"/>
      <c r="D25" s="361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</row>
    <row r="26" spans="2:24" ht="13.5" customHeight="1" x14ac:dyDescent="0.15">
      <c r="B26" s="358" t="s">
        <v>79</v>
      </c>
      <c r="C26" s="359"/>
      <c r="D26" s="360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</row>
    <row r="27" spans="2:24" ht="13.5" customHeight="1" x14ac:dyDescent="0.15">
      <c r="B27" s="335">
        <v>40484</v>
      </c>
      <c r="C27" s="336"/>
      <c r="D27" s="337">
        <v>40490</v>
      </c>
      <c r="E27" s="362">
        <v>2100</v>
      </c>
      <c r="F27" s="362">
        <v>2835</v>
      </c>
      <c r="G27" s="362">
        <v>2358.9195359873452</v>
      </c>
      <c r="H27" s="362">
        <v>16199.7</v>
      </c>
      <c r="I27" s="362">
        <v>630</v>
      </c>
      <c r="J27" s="362">
        <v>840</v>
      </c>
      <c r="K27" s="362">
        <v>755.21165751941851</v>
      </c>
      <c r="L27" s="362">
        <v>20168</v>
      </c>
      <c r="M27" s="362">
        <v>997.5</v>
      </c>
      <c r="N27" s="362">
        <v>1260</v>
      </c>
      <c r="O27" s="362">
        <v>1146.9012029987791</v>
      </c>
      <c r="P27" s="362">
        <v>6035</v>
      </c>
      <c r="Q27" s="362">
        <v>976.5</v>
      </c>
      <c r="R27" s="362">
        <v>1312.5</v>
      </c>
      <c r="S27" s="362">
        <v>1125.826884589726</v>
      </c>
      <c r="T27" s="362">
        <v>6500.8</v>
      </c>
      <c r="U27" s="362">
        <v>976.5</v>
      </c>
      <c r="V27" s="362">
        <v>1312.5</v>
      </c>
      <c r="W27" s="362">
        <v>1104.6896456448167</v>
      </c>
      <c r="X27" s="362">
        <v>6706.4</v>
      </c>
    </row>
    <row r="28" spans="2:24" ht="13.5" customHeight="1" x14ac:dyDescent="0.15">
      <c r="B28" s="338" t="s">
        <v>80</v>
      </c>
      <c r="C28" s="339"/>
      <c r="D28" s="337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</row>
    <row r="29" spans="2:24" ht="13.5" customHeight="1" x14ac:dyDescent="0.15">
      <c r="B29" s="335">
        <v>40491</v>
      </c>
      <c r="C29" s="336"/>
      <c r="D29" s="337">
        <v>40497</v>
      </c>
      <c r="E29" s="123">
        <v>2415</v>
      </c>
      <c r="F29" s="123">
        <v>2835</v>
      </c>
      <c r="G29" s="123">
        <v>2566.9241642441862</v>
      </c>
      <c r="H29" s="362">
        <v>9129.7000000000007</v>
      </c>
      <c r="I29" s="123">
        <v>630</v>
      </c>
      <c r="J29" s="123">
        <v>833.91000000000008</v>
      </c>
      <c r="K29" s="123">
        <v>750.78356095816923</v>
      </c>
      <c r="L29" s="362">
        <v>12852</v>
      </c>
      <c r="M29" s="123">
        <v>1130.325</v>
      </c>
      <c r="N29" s="123">
        <v>1260</v>
      </c>
      <c r="O29" s="123">
        <v>1196.5103540058558</v>
      </c>
      <c r="P29" s="362">
        <v>5649.3</v>
      </c>
      <c r="Q29" s="123">
        <v>1050</v>
      </c>
      <c r="R29" s="123">
        <v>1212.75</v>
      </c>
      <c r="S29" s="123">
        <v>1107.1438816674136</v>
      </c>
      <c r="T29" s="362">
        <v>6149.2</v>
      </c>
      <c r="U29" s="123">
        <v>1050</v>
      </c>
      <c r="V29" s="123">
        <v>1207.5</v>
      </c>
      <c r="W29" s="123">
        <v>1092.8326096892135</v>
      </c>
      <c r="X29" s="362">
        <v>5664.4</v>
      </c>
    </row>
    <row r="30" spans="2:24" ht="13.5" customHeight="1" x14ac:dyDescent="0.15">
      <c r="B30" s="338" t="s">
        <v>81</v>
      </c>
      <c r="C30" s="339"/>
      <c r="D30" s="337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</row>
    <row r="31" spans="2:24" ht="13.5" customHeight="1" x14ac:dyDescent="0.15">
      <c r="B31" s="335">
        <v>40498</v>
      </c>
      <c r="C31" s="336"/>
      <c r="D31" s="337">
        <v>40504</v>
      </c>
      <c r="E31" s="123">
        <v>2415</v>
      </c>
      <c r="F31" s="123">
        <v>2835</v>
      </c>
      <c r="G31" s="123">
        <v>2529.0797804737149</v>
      </c>
      <c r="H31" s="362">
        <v>13652</v>
      </c>
      <c r="I31" s="123">
        <v>630</v>
      </c>
      <c r="J31" s="123">
        <v>787.5</v>
      </c>
      <c r="K31" s="123">
        <v>724.30213776722053</v>
      </c>
      <c r="L31" s="362">
        <v>18265</v>
      </c>
      <c r="M31" s="123">
        <v>1102.5</v>
      </c>
      <c r="N31" s="123">
        <v>1312.5</v>
      </c>
      <c r="O31" s="123">
        <v>1218.7385499721859</v>
      </c>
      <c r="P31" s="362">
        <v>6930.8</v>
      </c>
      <c r="Q31" s="123">
        <v>1081.5</v>
      </c>
      <c r="R31" s="123">
        <v>1260</v>
      </c>
      <c r="S31" s="123">
        <v>1168.3961197965721</v>
      </c>
      <c r="T31" s="362">
        <v>6612.2</v>
      </c>
      <c r="U31" s="123">
        <v>1081.5</v>
      </c>
      <c r="V31" s="123">
        <v>1260</v>
      </c>
      <c r="W31" s="123">
        <v>1179.2041145906474</v>
      </c>
      <c r="X31" s="362">
        <v>5977.9</v>
      </c>
    </row>
    <row r="32" spans="2:24" ht="13.5" customHeight="1" x14ac:dyDescent="0.15">
      <c r="B32" s="338" t="s">
        <v>82</v>
      </c>
      <c r="C32" s="339"/>
      <c r="D32" s="337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</row>
    <row r="33" spans="2:24" ht="13.5" customHeight="1" x14ac:dyDescent="0.15">
      <c r="B33" s="335">
        <v>40506</v>
      </c>
      <c r="C33" s="336"/>
      <c r="D33" s="337">
        <v>40511</v>
      </c>
      <c r="E33" s="362">
        <v>2362.5</v>
      </c>
      <c r="F33" s="362">
        <v>2835</v>
      </c>
      <c r="G33" s="362">
        <v>2495.4268021865391</v>
      </c>
      <c r="H33" s="362">
        <v>9089.4</v>
      </c>
      <c r="I33" s="362">
        <v>661.5</v>
      </c>
      <c r="J33" s="362">
        <v>829.5</v>
      </c>
      <c r="K33" s="362">
        <v>722.94397133461393</v>
      </c>
      <c r="L33" s="362">
        <v>16583.2</v>
      </c>
      <c r="M33" s="362">
        <v>1102.5</v>
      </c>
      <c r="N33" s="362">
        <v>1312.5</v>
      </c>
      <c r="O33" s="362">
        <v>1236.0463525835864</v>
      </c>
      <c r="P33" s="362">
        <v>7368.8</v>
      </c>
      <c r="Q33" s="362">
        <v>1081.5</v>
      </c>
      <c r="R33" s="362">
        <v>1260</v>
      </c>
      <c r="S33" s="362">
        <v>1177.8859977373597</v>
      </c>
      <c r="T33" s="362">
        <v>5892.3</v>
      </c>
      <c r="U33" s="362">
        <v>1081.5</v>
      </c>
      <c r="V33" s="362">
        <v>1260</v>
      </c>
      <c r="W33" s="362">
        <v>1185.3930722891569</v>
      </c>
      <c r="X33" s="362">
        <v>4869.6000000000004</v>
      </c>
    </row>
    <row r="34" spans="2:24" ht="13.5" customHeight="1" x14ac:dyDescent="0.15">
      <c r="B34" s="338" t="s">
        <v>83</v>
      </c>
      <c r="C34" s="339"/>
      <c r="D34" s="337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</row>
    <row r="35" spans="2:24" ht="13.5" customHeight="1" x14ac:dyDescent="0.15">
      <c r="B35" s="340">
        <v>40512</v>
      </c>
      <c r="C35" s="341"/>
      <c r="D35" s="342">
        <v>40518</v>
      </c>
      <c r="E35" s="365">
        <v>2362.5</v>
      </c>
      <c r="F35" s="365">
        <v>2919</v>
      </c>
      <c r="G35" s="365">
        <v>2541.4049761778724</v>
      </c>
      <c r="H35" s="365">
        <v>15212.1</v>
      </c>
      <c r="I35" s="365">
        <v>651</v>
      </c>
      <c r="J35" s="365">
        <v>840</v>
      </c>
      <c r="K35" s="365">
        <v>727.77756478579784</v>
      </c>
      <c r="L35" s="365">
        <v>15405.6</v>
      </c>
      <c r="M35" s="365">
        <v>1102.5</v>
      </c>
      <c r="N35" s="365">
        <v>1312.5</v>
      </c>
      <c r="O35" s="365">
        <v>1235.6919579425976</v>
      </c>
      <c r="P35" s="365">
        <v>6484.8</v>
      </c>
      <c r="Q35" s="365">
        <v>1050</v>
      </c>
      <c r="R35" s="365">
        <v>1312.5</v>
      </c>
      <c r="S35" s="365">
        <v>1178.1101362324066</v>
      </c>
      <c r="T35" s="365">
        <v>6217.7</v>
      </c>
      <c r="U35" s="365">
        <v>1050</v>
      </c>
      <c r="V35" s="365">
        <v>1312.5</v>
      </c>
      <c r="W35" s="365">
        <v>1184.1931423303313</v>
      </c>
      <c r="X35" s="365">
        <v>4580</v>
      </c>
    </row>
    <row r="36" spans="2:24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ht="13.5" customHeight="1" x14ac:dyDescent="0.15">
      <c r="B37" s="24"/>
      <c r="C37" s="363"/>
      <c r="D37" s="363"/>
    </row>
    <row r="38" spans="2:24" ht="13.5" customHeight="1" x14ac:dyDescent="0.15">
      <c r="B38" s="25"/>
      <c r="C38" s="363"/>
      <c r="D38" s="363"/>
    </row>
    <row r="39" spans="2:24" ht="13.5" customHeight="1" x14ac:dyDescent="0.15">
      <c r="B39" s="25"/>
      <c r="C39" s="363"/>
      <c r="D39" s="363"/>
    </row>
    <row r="40" spans="2:24" ht="13.5" customHeight="1" x14ac:dyDescent="0.15">
      <c r="B40" s="25"/>
      <c r="C40" s="363"/>
      <c r="D40" s="363"/>
    </row>
    <row r="41" spans="2:24" ht="13.5" customHeight="1" x14ac:dyDescent="0.15">
      <c r="B41" s="24"/>
      <c r="C41" s="363"/>
    </row>
    <row r="42" spans="2:24" ht="13.5" customHeight="1" x14ac:dyDescent="0.15">
      <c r="B42" s="24"/>
      <c r="C42" s="363"/>
    </row>
    <row r="43" spans="2:24" ht="13.5" customHeight="1" x14ac:dyDescent="0.15">
      <c r="B43" s="24"/>
      <c r="C43" s="363"/>
    </row>
  </sheetData>
  <phoneticPr fontId="7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Y45"/>
  <sheetViews>
    <sheetView topLeftCell="A7" zoomScale="75" workbookViewId="0">
      <selection activeCell="H44" sqref="H44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321"/>
      <c r="C1" s="321"/>
      <c r="D1" s="321"/>
    </row>
    <row r="2" spans="2:25" ht="12.75" customHeight="1" x14ac:dyDescent="0.15">
      <c r="B2" s="19" t="str">
        <f>近乳23!B2</f>
        <v>(3)乳牛チルド「2」の品目別価格　（つづき）</v>
      </c>
      <c r="C2" s="288"/>
      <c r="D2" s="288"/>
    </row>
    <row r="3" spans="2:25" ht="12.75" customHeight="1" x14ac:dyDescent="0.15">
      <c r="B3" s="288"/>
      <c r="C3" s="288"/>
      <c r="D3" s="288"/>
      <c r="X3" s="20" t="s">
        <v>41</v>
      </c>
    </row>
    <row r="4" spans="2:25" ht="3.75" customHeight="1" x14ac:dyDescent="0.15">
      <c r="B4" s="12"/>
      <c r="C4" s="12"/>
      <c r="D4" s="12"/>
      <c r="E4" s="12"/>
      <c r="F4" s="9"/>
      <c r="I4" s="12"/>
      <c r="J4" s="9"/>
      <c r="M4" s="12"/>
      <c r="N4" s="12"/>
      <c r="O4" s="12"/>
      <c r="P4" s="12"/>
      <c r="Q4" s="12"/>
      <c r="R4" s="12"/>
      <c r="S4" s="12"/>
      <c r="T4" s="12"/>
    </row>
    <row r="5" spans="2:25" ht="12.75" customHeight="1" x14ac:dyDescent="0.15">
      <c r="B5" s="63"/>
      <c r="C5" s="292" t="s">
        <v>261</v>
      </c>
      <c r="D5" s="293"/>
      <c r="E5" s="294" t="s">
        <v>146</v>
      </c>
      <c r="F5" s="295"/>
      <c r="G5" s="295"/>
      <c r="H5" s="296"/>
      <c r="I5" s="294" t="s">
        <v>294</v>
      </c>
      <c r="J5" s="295"/>
      <c r="K5" s="295"/>
      <c r="L5" s="296"/>
      <c r="M5" s="294" t="s">
        <v>150</v>
      </c>
      <c r="N5" s="295"/>
      <c r="O5" s="295"/>
      <c r="P5" s="296"/>
      <c r="Q5" s="294" t="s">
        <v>295</v>
      </c>
      <c r="R5" s="295"/>
      <c r="S5" s="295"/>
      <c r="T5" s="296"/>
      <c r="U5" s="294" t="s">
        <v>296</v>
      </c>
      <c r="V5" s="295"/>
      <c r="W5" s="295"/>
      <c r="X5" s="296"/>
    </row>
    <row r="6" spans="2:25" ht="12.75" customHeight="1" x14ac:dyDescent="0.15">
      <c r="B6" s="297" t="s">
        <v>264</v>
      </c>
      <c r="C6" s="298"/>
      <c r="D6" s="299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  <c r="Q6" s="1" t="s">
        <v>5</v>
      </c>
      <c r="R6" s="2" t="s">
        <v>6</v>
      </c>
      <c r="S6" s="3" t="s">
        <v>7</v>
      </c>
      <c r="T6" s="2" t="s">
        <v>8</v>
      </c>
      <c r="U6" s="1" t="s">
        <v>5</v>
      </c>
      <c r="V6" s="2" t="s">
        <v>6</v>
      </c>
      <c r="W6" s="3" t="s">
        <v>7</v>
      </c>
      <c r="X6" s="2" t="s">
        <v>8</v>
      </c>
    </row>
    <row r="7" spans="2:25" ht="12.75" customHeight="1" x14ac:dyDescent="0.15"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5" s="35" customFormat="1" ht="12.75" customHeight="1" x14ac:dyDescent="0.15">
      <c r="B8" s="65" t="s">
        <v>72</v>
      </c>
      <c r="C8" s="289">
        <v>18</v>
      </c>
      <c r="D8" s="19" t="s">
        <v>105</v>
      </c>
      <c r="E8" s="301">
        <v>930</v>
      </c>
      <c r="F8" s="302">
        <v>1103</v>
      </c>
      <c r="G8" s="303">
        <v>1012</v>
      </c>
      <c r="H8" s="302">
        <v>15366</v>
      </c>
      <c r="I8" s="301" t="s">
        <v>265</v>
      </c>
      <c r="J8" s="302" t="s">
        <v>265</v>
      </c>
      <c r="K8" s="303" t="s">
        <v>265</v>
      </c>
      <c r="L8" s="302" t="s">
        <v>265</v>
      </c>
      <c r="M8" s="301" t="s">
        <v>265</v>
      </c>
      <c r="N8" s="302" t="s">
        <v>265</v>
      </c>
      <c r="O8" s="303" t="s">
        <v>265</v>
      </c>
      <c r="P8" s="302">
        <v>233</v>
      </c>
      <c r="Q8" s="301">
        <v>2730</v>
      </c>
      <c r="R8" s="302">
        <v>2940</v>
      </c>
      <c r="S8" s="303">
        <v>2785</v>
      </c>
      <c r="T8" s="302">
        <v>1371</v>
      </c>
      <c r="U8" s="301">
        <v>3255</v>
      </c>
      <c r="V8" s="302">
        <v>3633</v>
      </c>
      <c r="W8" s="303">
        <v>3508</v>
      </c>
      <c r="X8" s="302">
        <v>5072</v>
      </c>
      <c r="Y8" s="19"/>
    </row>
    <row r="9" spans="2:25" s="35" customFormat="1" ht="12.75" customHeight="1" x14ac:dyDescent="0.15">
      <c r="B9" s="65"/>
      <c r="C9" s="289">
        <v>19</v>
      </c>
      <c r="D9" s="19"/>
      <c r="E9" s="304">
        <v>735</v>
      </c>
      <c r="F9" s="305">
        <v>1365</v>
      </c>
      <c r="G9" s="306">
        <v>924</v>
      </c>
      <c r="H9" s="305">
        <v>186072</v>
      </c>
      <c r="I9" s="304" t="s">
        <v>265</v>
      </c>
      <c r="J9" s="305" t="s">
        <v>265</v>
      </c>
      <c r="K9" s="306" t="s">
        <v>265</v>
      </c>
      <c r="L9" s="305" t="s">
        <v>265</v>
      </c>
      <c r="M9" s="304">
        <v>2730</v>
      </c>
      <c r="N9" s="305">
        <v>3360</v>
      </c>
      <c r="O9" s="306">
        <v>2984</v>
      </c>
      <c r="P9" s="305">
        <v>12160</v>
      </c>
      <c r="Q9" s="304">
        <v>2310</v>
      </c>
      <c r="R9" s="305">
        <v>2940</v>
      </c>
      <c r="S9" s="306">
        <v>2596</v>
      </c>
      <c r="T9" s="305">
        <v>19560</v>
      </c>
      <c r="U9" s="304">
        <v>2730</v>
      </c>
      <c r="V9" s="305">
        <v>3633</v>
      </c>
      <c r="W9" s="306">
        <v>3062</v>
      </c>
      <c r="X9" s="305">
        <v>44592</v>
      </c>
      <c r="Y9" s="19"/>
    </row>
    <row r="10" spans="2:25" s="35" customFormat="1" ht="12.75" customHeight="1" x14ac:dyDescent="0.15">
      <c r="B10" s="65"/>
      <c r="C10" s="289">
        <v>20</v>
      </c>
      <c r="D10" s="9"/>
      <c r="E10" s="304">
        <v>735</v>
      </c>
      <c r="F10" s="305">
        <v>1155</v>
      </c>
      <c r="G10" s="306">
        <v>884</v>
      </c>
      <c r="H10" s="305">
        <v>166988</v>
      </c>
      <c r="I10" s="304" t="s">
        <v>265</v>
      </c>
      <c r="J10" s="305" t="s">
        <v>265</v>
      </c>
      <c r="K10" s="306" t="s">
        <v>265</v>
      </c>
      <c r="L10" s="305" t="s">
        <v>265</v>
      </c>
      <c r="M10" s="304">
        <v>2310</v>
      </c>
      <c r="N10" s="305">
        <v>3360</v>
      </c>
      <c r="O10" s="306">
        <v>2727</v>
      </c>
      <c r="P10" s="305">
        <v>17585</v>
      </c>
      <c r="Q10" s="304">
        <v>2100</v>
      </c>
      <c r="R10" s="305">
        <v>2625</v>
      </c>
      <c r="S10" s="306">
        <v>2393</v>
      </c>
      <c r="T10" s="305">
        <v>19718</v>
      </c>
      <c r="U10" s="304">
        <v>2352</v>
      </c>
      <c r="V10" s="305">
        <v>3255</v>
      </c>
      <c r="W10" s="306">
        <v>2757</v>
      </c>
      <c r="X10" s="305">
        <v>57802</v>
      </c>
      <c r="Y10" s="19"/>
    </row>
    <row r="11" spans="2:25" s="35" customFormat="1" ht="12.75" customHeight="1" x14ac:dyDescent="0.15">
      <c r="B11" s="67"/>
      <c r="C11" s="132">
        <v>21</v>
      </c>
      <c r="D11" s="12"/>
      <c r="E11" s="307">
        <v>735</v>
      </c>
      <c r="F11" s="308">
        <v>1213</v>
      </c>
      <c r="G11" s="309">
        <v>887</v>
      </c>
      <c r="H11" s="308">
        <v>139346</v>
      </c>
      <c r="I11" s="307" t="s">
        <v>265</v>
      </c>
      <c r="J11" s="308" t="s">
        <v>265</v>
      </c>
      <c r="K11" s="309" t="s">
        <v>265</v>
      </c>
      <c r="L11" s="308" t="s">
        <v>265</v>
      </c>
      <c r="M11" s="307">
        <v>2310</v>
      </c>
      <c r="N11" s="308">
        <v>3150</v>
      </c>
      <c r="O11" s="309">
        <v>2626</v>
      </c>
      <c r="P11" s="308">
        <v>26880</v>
      </c>
      <c r="Q11" s="307">
        <v>1890</v>
      </c>
      <c r="R11" s="308">
        <v>2647</v>
      </c>
      <c r="S11" s="309">
        <v>2289</v>
      </c>
      <c r="T11" s="308">
        <v>12840</v>
      </c>
      <c r="U11" s="307">
        <v>2310</v>
      </c>
      <c r="V11" s="308">
        <v>3255</v>
      </c>
      <c r="W11" s="309">
        <v>2742</v>
      </c>
      <c r="X11" s="308">
        <v>38690</v>
      </c>
      <c r="Y11" s="19"/>
    </row>
    <row r="12" spans="2:25" s="35" customFormat="1" ht="12.75" customHeight="1" x14ac:dyDescent="0.15">
      <c r="B12" s="65"/>
      <c r="C12" s="289">
        <v>11</v>
      </c>
      <c r="D12" s="30"/>
      <c r="E12" s="304">
        <v>840</v>
      </c>
      <c r="F12" s="305">
        <v>1050</v>
      </c>
      <c r="G12" s="306">
        <v>922</v>
      </c>
      <c r="H12" s="305">
        <v>12079</v>
      </c>
      <c r="I12" s="304" t="s">
        <v>265</v>
      </c>
      <c r="J12" s="305" t="s">
        <v>265</v>
      </c>
      <c r="K12" s="306" t="s">
        <v>265</v>
      </c>
      <c r="L12" s="305" t="s">
        <v>265</v>
      </c>
      <c r="M12" s="304">
        <v>2625</v>
      </c>
      <c r="N12" s="305">
        <v>2940</v>
      </c>
      <c r="O12" s="306">
        <v>2742</v>
      </c>
      <c r="P12" s="305">
        <v>1781</v>
      </c>
      <c r="Q12" s="304" t="s">
        <v>265</v>
      </c>
      <c r="R12" s="305" t="s">
        <v>265</v>
      </c>
      <c r="S12" s="306" t="s">
        <v>265</v>
      </c>
      <c r="T12" s="305">
        <v>896</v>
      </c>
      <c r="U12" s="304">
        <v>3045</v>
      </c>
      <c r="V12" s="305">
        <v>3255</v>
      </c>
      <c r="W12" s="306">
        <v>3147</v>
      </c>
      <c r="X12" s="305">
        <v>2045</v>
      </c>
    </row>
    <row r="13" spans="2:25" s="35" customFormat="1" ht="12.75" customHeight="1" x14ac:dyDescent="0.15">
      <c r="B13" s="65"/>
      <c r="C13" s="289">
        <v>12</v>
      </c>
      <c r="D13" s="30"/>
      <c r="E13" s="304">
        <v>787</v>
      </c>
      <c r="F13" s="305">
        <v>998</v>
      </c>
      <c r="G13" s="306">
        <v>838</v>
      </c>
      <c r="H13" s="305">
        <v>9179</v>
      </c>
      <c r="I13" s="304" t="s">
        <v>265</v>
      </c>
      <c r="J13" s="305" t="s">
        <v>265</v>
      </c>
      <c r="K13" s="306" t="s">
        <v>265</v>
      </c>
      <c r="L13" s="305" t="s">
        <v>265</v>
      </c>
      <c r="M13" s="304">
        <v>2625</v>
      </c>
      <c r="N13" s="305">
        <v>2993</v>
      </c>
      <c r="O13" s="306">
        <v>2760</v>
      </c>
      <c r="P13" s="305">
        <v>2131</v>
      </c>
      <c r="Q13" s="304" t="s">
        <v>265</v>
      </c>
      <c r="R13" s="305" t="s">
        <v>265</v>
      </c>
      <c r="S13" s="306" t="s">
        <v>265</v>
      </c>
      <c r="T13" s="305">
        <v>1102</v>
      </c>
      <c r="U13" s="304" t="s">
        <v>265</v>
      </c>
      <c r="V13" s="305" t="s">
        <v>265</v>
      </c>
      <c r="W13" s="306" t="s">
        <v>265</v>
      </c>
      <c r="X13" s="305">
        <v>2384</v>
      </c>
    </row>
    <row r="14" spans="2:25" s="35" customFormat="1" ht="12.75" customHeight="1" x14ac:dyDescent="0.15">
      <c r="B14" s="65" t="s">
        <v>101</v>
      </c>
      <c r="C14" s="289">
        <v>1</v>
      </c>
      <c r="D14" s="30" t="s">
        <v>54</v>
      </c>
      <c r="E14" s="304">
        <v>840</v>
      </c>
      <c r="F14" s="305">
        <v>1050</v>
      </c>
      <c r="G14" s="306">
        <v>914</v>
      </c>
      <c r="H14" s="305">
        <v>6882</v>
      </c>
      <c r="I14" s="304" t="s">
        <v>265</v>
      </c>
      <c r="J14" s="305" t="s">
        <v>265</v>
      </c>
      <c r="K14" s="306" t="s">
        <v>265</v>
      </c>
      <c r="L14" s="305" t="s">
        <v>265</v>
      </c>
      <c r="M14" s="304">
        <v>2520</v>
      </c>
      <c r="N14" s="305">
        <v>2940</v>
      </c>
      <c r="O14" s="306">
        <v>2703</v>
      </c>
      <c r="P14" s="305">
        <v>2203</v>
      </c>
      <c r="Q14" s="304" t="s">
        <v>265</v>
      </c>
      <c r="R14" s="305" t="s">
        <v>265</v>
      </c>
      <c r="S14" s="306" t="s">
        <v>265</v>
      </c>
      <c r="T14" s="305">
        <v>841</v>
      </c>
      <c r="U14" s="304" t="s">
        <v>265</v>
      </c>
      <c r="V14" s="305" t="s">
        <v>265</v>
      </c>
      <c r="W14" s="306" t="s">
        <v>265</v>
      </c>
      <c r="X14" s="305">
        <v>2406</v>
      </c>
    </row>
    <row r="15" spans="2:25" s="35" customFormat="1" ht="12.75" customHeight="1" x14ac:dyDescent="0.15">
      <c r="B15" s="65"/>
      <c r="C15" s="289">
        <v>2</v>
      </c>
      <c r="D15" s="30"/>
      <c r="E15" s="304">
        <v>840</v>
      </c>
      <c r="F15" s="305">
        <v>1050</v>
      </c>
      <c r="G15" s="306">
        <v>949</v>
      </c>
      <c r="H15" s="305">
        <v>10351</v>
      </c>
      <c r="I15" s="304" t="s">
        <v>265</v>
      </c>
      <c r="J15" s="305" t="s">
        <v>265</v>
      </c>
      <c r="K15" s="306" t="s">
        <v>265</v>
      </c>
      <c r="L15" s="305" t="s">
        <v>265</v>
      </c>
      <c r="M15" s="304">
        <v>2415</v>
      </c>
      <c r="N15" s="305">
        <v>2783</v>
      </c>
      <c r="O15" s="306">
        <v>2591</v>
      </c>
      <c r="P15" s="305">
        <v>1110</v>
      </c>
      <c r="Q15" s="304" t="s">
        <v>265</v>
      </c>
      <c r="R15" s="305" t="s">
        <v>265</v>
      </c>
      <c r="S15" s="306" t="s">
        <v>265</v>
      </c>
      <c r="T15" s="305">
        <v>968</v>
      </c>
      <c r="U15" s="304" t="s">
        <v>265</v>
      </c>
      <c r="V15" s="305" t="s">
        <v>265</v>
      </c>
      <c r="W15" s="306" t="s">
        <v>265</v>
      </c>
      <c r="X15" s="305">
        <v>3806</v>
      </c>
    </row>
    <row r="16" spans="2:25" s="35" customFormat="1" ht="12.75" customHeight="1" x14ac:dyDescent="0.15">
      <c r="B16" s="65"/>
      <c r="C16" s="289">
        <v>3</v>
      </c>
      <c r="D16" s="30"/>
      <c r="E16" s="304">
        <v>893</v>
      </c>
      <c r="F16" s="305">
        <v>1155</v>
      </c>
      <c r="G16" s="306">
        <v>1004</v>
      </c>
      <c r="H16" s="305">
        <v>12079</v>
      </c>
      <c r="I16" s="304" t="s">
        <v>265</v>
      </c>
      <c r="J16" s="305" t="s">
        <v>265</v>
      </c>
      <c r="K16" s="306" t="s">
        <v>265</v>
      </c>
      <c r="L16" s="305" t="s">
        <v>265</v>
      </c>
      <c r="M16" s="304">
        <v>2415</v>
      </c>
      <c r="N16" s="305">
        <v>2730</v>
      </c>
      <c r="O16" s="306">
        <v>2541</v>
      </c>
      <c r="P16" s="305">
        <v>2132</v>
      </c>
      <c r="Q16" s="304">
        <v>2279</v>
      </c>
      <c r="R16" s="305">
        <v>2520</v>
      </c>
      <c r="S16" s="306">
        <v>2339</v>
      </c>
      <c r="T16" s="305">
        <v>2361</v>
      </c>
      <c r="U16" s="304">
        <v>2520</v>
      </c>
      <c r="V16" s="305">
        <v>2835</v>
      </c>
      <c r="W16" s="306">
        <v>2636</v>
      </c>
      <c r="X16" s="305">
        <v>5794</v>
      </c>
    </row>
    <row r="17" spans="2:25" s="35" customFormat="1" ht="12.75" customHeight="1" x14ac:dyDescent="0.15">
      <c r="B17" s="65"/>
      <c r="C17" s="289">
        <v>4</v>
      </c>
      <c r="D17" s="30"/>
      <c r="E17" s="304">
        <v>998</v>
      </c>
      <c r="F17" s="305">
        <v>1155</v>
      </c>
      <c r="G17" s="306">
        <v>1061</v>
      </c>
      <c r="H17" s="305">
        <v>8781</v>
      </c>
      <c r="I17" s="304" t="s">
        <v>265</v>
      </c>
      <c r="J17" s="305" t="s">
        <v>265</v>
      </c>
      <c r="K17" s="306" t="s">
        <v>265</v>
      </c>
      <c r="L17" s="305" t="s">
        <v>265</v>
      </c>
      <c r="M17" s="304">
        <v>2625</v>
      </c>
      <c r="N17" s="305">
        <v>2993</v>
      </c>
      <c r="O17" s="306">
        <v>2817</v>
      </c>
      <c r="P17" s="305">
        <v>2671</v>
      </c>
      <c r="Q17" s="304">
        <v>2279</v>
      </c>
      <c r="R17" s="305">
        <v>2625</v>
      </c>
      <c r="S17" s="306">
        <v>2326</v>
      </c>
      <c r="T17" s="305">
        <v>2299</v>
      </c>
      <c r="U17" s="304" t="s">
        <v>265</v>
      </c>
      <c r="V17" s="305" t="s">
        <v>265</v>
      </c>
      <c r="W17" s="306" t="s">
        <v>265</v>
      </c>
      <c r="X17" s="305">
        <v>2461</v>
      </c>
    </row>
    <row r="18" spans="2:25" s="35" customFormat="1" ht="12.75" customHeight="1" x14ac:dyDescent="0.15">
      <c r="B18" s="65"/>
      <c r="C18" s="289">
        <v>5</v>
      </c>
      <c r="D18" s="30"/>
      <c r="E18" s="304">
        <v>893</v>
      </c>
      <c r="F18" s="305">
        <v>1155</v>
      </c>
      <c r="G18" s="310">
        <v>973</v>
      </c>
      <c r="H18" s="305">
        <v>7546</v>
      </c>
      <c r="I18" s="304" t="s">
        <v>265</v>
      </c>
      <c r="J18" s="305" t="s">
        <v>265</v>
      </c>
      <c r="K18" s="306" t="s">
        <v>265</v>
      </c>
      <c r="L18" s="305" t="s">
        <v>265</v>
      </c>
      <c r="M18" s="304">
        <v>2625</v>
      </c>
      <c r="N18" s="305">
        <v>2993</v>
      </c>
      <c r="O18" s="310">
        <v>2786</v>
      </c>
      <c r="P18" s="305">
        <v>1698</v>
      </c>
      <c r="Q18" s="304" t="s">
        <v>265</v>
      </c>
      <c r="R18" s="305" t="s">
        <v>265</v>
      </c>
      <c r="S18" s="306" t="s">
        <v>265</v>
      </c>
      <c r="T18" s="305">
        <v>1948</v>
      </c>
      <c r="U18" s="304" t="s">
        <v>265</v>
      </c>
      <c r="V18" s="305" t="s">
        <v>265</v>
      </c>
      <c r="W18" s="306" t="s">
        <v>265</v>
      </c>
      <c r="X18" s="305">
        <v>2026</v>
      </c>
    </row>
    <row r="19" spans="2:25" s="35" customFormat="1" ht="12.75" customHeight="1" x14ac:dyDescent="0.15">
      <c r="B19" s="65"/>
      <c r="C19" s="289">
        <v>6</v>
      </c>
      <c r="D19" s="30"/>
      <c r="E19" s="304">
        <v>852</v>
      </c>
      <c r="F19" s="305">
        <v>1103</v>
      </c>
      <c r="G19" s="310">
        <v>906</v>
      </c>
      <c r="H19" s="305">
        <v>10821</v>
      </c>
      <c r="I19" s="304" t="s">
        <v>265</v>
      </c>
      <c r="J19" s="305" t="s">
        <v>265</v>
      </c>
      <c r="K19" s="306" t="s">
        <v>265</v>
      </c>
      <c r="L19" s="305" t="s">
        <v>265</v>
      </c>
      <c r="M19" s="304">
        <v>2573</v>
      </c>
      <c r="N19" s="305">
        <v>2993</v>
      </c>
      <c r="O19" s="310">
        <v>2676</v>
      </c>
      <c r="P19" s="305">
        <v>1918</v>
      </c>
      <c r="Q19" s="304">
        <v>2279</v>
      </c>
      <c r="R19" s="305">
        <v>2625</v>
      </c>
      <c r="S19" s="306">
        <v>2333</v>
      </c>
      <c r="T19" s="305">
        <v>2641</v>
      </c>
      <c r="U19" s="304">
        <v>2783</v>
      </c>
      <c r="V19" s="305">
        <v>3150</v>
      </c>
      <c r="W19" s="306">
        <v>2868</v>
      </c>
      <c r="X19" s="305">
        <v>4518</v>
      </c>
    </row>
    <row r="20" spans="2:25" ht="12.75" customHeight="1" x14ac:dyDescent="0.15">
      <c r="B20" s="65"/>
      <c r="C20" s="289">
        <v>7</v>
      </c>
      <c r="D20" s="30"/>
      <c r="E20" s="304">
        <v>819</v>
      </c>
      <c r="F20" s="305">
        <v>1050</v>
      </c>
      <c r="G20" s="310">
        <v>909</v>
      </c>
      <c r="H20" s="305">
        <v>9332</v>
      </c>
      <c r="I20" s="304" t="s">
        <v>265</v>
      </c>
      <c r="J20" s="305" t="s">
        <v>265</v>
      </c>
      <c r="K20" s="306" t="s">
        <v>265</v>
      </c>
      <c r="L20" s="305" t="s">
        <v>265</v>
      </c>
      <c r="M20" s="304">
        <v>2520</v>
      </c>
      <c r="N20" s="305">
        <v>2940</v>
      </c>
      <c r="O20" s="310">
        <v>2684</v>
      </c>
      <c r="P20" s="305">
        <v>1691</v>
      </c>
      <c r="Q20" s="304">
        <v>2100</v>
      </c>
      <c r="R20" s="305">
        <v>2415</v>
      </c>
      <c r="S20" s="306">
        <v>2341</v>
      </c>
      <c r="T20" s="305">
        <v>1132</v>
      </c>
      <c r="U20" s="304">
        <v>2835</v>
      </c>
      <c r="V20" s="305">
        <v>3150</v>
      </c>
      <c r="W20" s="306">
        <v>2883</v>
      </c>
      <c r="X20" s="305">
        <v>2962</v>
      </c>
    </row>
    <row r="21" spans="2:25" ht="12.75" customHeight="1" x14ac:dyDescent="0.15">
      <c r="B21" s="65"/>
      <c r="C21" s="289">
        <v>8</v>
      </c>
      <c r="D21" s="30"/>
      <c r="E21" s="304">
        <v>788</v>
      </c>
      <c r="F21" s="305">
        <v>1050</v>
      </c>
      <c r="G21" s="310">
        <v>909</v>
      </c>
      <c r="H21" s="305">
        <v>7606</v>
      </c>
      <c r="I21" s="304" t="s">
        <v>265</v>
      </c>
      <c r="J21" s="305" t="s">
        <v>265</v>
      </c>
      <c r="K21" s="306" t="s">
        <v>265</v>
      </c>
      <c r="L21" s="305" t="s">
        <v>265</v>
      </c>
      <c r="M21" s="304">
        <v>2520</v>
      </c>
      <c r="N21" s="305">
        <v>2940</v>
      </c>
      <c r="O21" s="310">
        <v>2789</v>
      </c>
      <c r="P21" s="305">
        <v>1343</v>
      </c>
      <c r="Q21" s="304">
        <v>2232</v>
      </c>
      <c r="R21" s="305">
        <v>2415</v>
      </c>
      <c r="S21" s="306">
        <v>2335</v>
      </c>
      <c r="T21" s="305">
        <v>1486</v>
      </c>
      <c r="U21" s="304">
        <v>2835</v>
      </c>
      <c r="V21" s="305">
        <v>3255</v>
      </c>
      <c r="W21" s="306">
        <v>2921</v>
      </c>
      <c r="X21" s="305">
        <v>2673</v>
      </c>
    </row>
    <row r="22" spans="2:25" ht="12.75" customHeight="1" x14ac:dyDescent="0.15">
      <c r="B22" s="65"/>
      <c r="C22" s="289">
        <v>9</v>
      </c>
      <c r="D22" s="30"/>
      <c r="E22" s="304">
        <v>788</v>
      </c>
      <c r="F22" s="305">
        <v>998</v>
      </c>
      <c r="G22" s="310">
        <v>882</v>
      </c>
      <c r="H22" s="305">
        <v>12913</v>
      </c>
      <c r="I22" s="304" t="s">
        <v>265</v>
      </c>
      <c r="J22" s="305" t="s">
        <v>265</v>
      </c>
      <c r="K22" s="306" t="s">
        <v>265</v>
      </c>
      <c r="L22" s="305" t="s">
        <v>265</v>
      </c>
      <c r="M22" s="304">
        <v>2520</v>
      </c>
      <c r="N22" s="305">
        <v>2940</v>
      </c>
      <c r="O22" s="310">
        <v>2799</v>
      </c>
      <c r="P22" s="305">
        <v>2219</v>
      </c>
      <c r="Q22" s="304">
        <v>2310</v>
      </c>
      <c r="R22" s="305">
        <v>2465</v>
      </c>
      <c r="S22" s="306">
        <v>2370</v>
      </c>
      <c r="T22" s="305">
        <v>1333</v>
      </c>
      <c r="U22" s="304">
        <v>2835</v>
      </c>
      <c r="V22" s="305">
        <v>3150</v>
      </c>
      <c r="W22" s="306">
        <v>2913</v>
      </c>
      <c r="X22" s="305">
        <v>3698</v>
      </c>
    </row>
    <row r="23" spans="2:25" ht="12.75" customHeight="1" x14ac:dyDescent="0.15">
      <c r="B23" s="65"/>
      <c r="C23" s="289">
        <v>10</v>
      </c>
      <c r="D23" s="30"/>
      <c r="E23" s="305">
        <v>735</v>
      </c>
      <c r="F23" s="305">
        <v>997.5</v>
      </c>
      <c r="G23" s="305">
        <v>812.99823088663788</v>
      </c>
      <c r="H23" s="305">
        <v>13488.2</v>
      </c>
      <c r="I23" s="305">
        <v>0</v>
      </c>
      <c r="J23" s="305">
        <v>0</v>
      </c>
      <c r="K23" s="305">
        <v>0</v>
      </c>
      <c r="L23" s="305">
        <v>0</v>
      </c>
      <c r="M23" s="305">
        <v>2520</v>
      </c>
      <c r="N23" s="305">
        <v>2940</v>
      </c>
      <c r="O23" s="305">
        <v>2726.1337153113327</v>
      </c>
      <c r="P23" s="305">
        <v>3042.2</v>
      </c>
      <c r="Q23" s="305">
        <v>2415</v>
      </c>
      <c r="R23" s="305">
        <v>2625</v>
      </c>
      <c r="S23" s="305">
        <v>2452.8161953727499</v>
      </c>
      <c r="T23" s="305">
        <v>1088.5</v>
      </c>
      <c r="U23" s="305">
        <v>2835</v>
      </c>
      <c r="V23" s="305">
        <v>3150</v>
      </c>
      <c r="W23" s="305">
        <v>2886.7676547515262</v>
      </c>
      <c r="X23" s="305">
        <v>2785.4</v>
      </c>
    </row>
    <row r="24" spans="2:25" ht="12.75" customHeight="1" x14ac:dyDescent="0.15">
      <c r="B24" s="67"/>
      <c r="C24" s="132">
        <v>11</v>
      </c>
      <c r="D24" s="18"/>
      <c r="E24" s="308">
        <v>787.5</v>
      </c>
      <c r="F24" s="308">
        <v>997.5</v>
      </c>
      <c r="G24" s="308">
        <v>834.27792526036342</v>
      </c>
      <c r="H24" s="308">
        <v>10815</v>
      </c>
      <c r="I24" s="308">
        <v>0</v>
      </c>
      <c r="J24" s="308">
        <v>0</v>
      </c>
      <c r="K24" s="308">
        <v>0</v>
      </c>
      <c r="L24" s="308">
        <v>0</v>
      </c>
      <c r="M24" s="308">
        <v>2625</v>
      </c>
      <c r="N24" s="308">
        <v>2940</v>
      </c>
      <c r="O24" s="308">
        <v>2801.7767888928443</v>
      </c>
      <c r="P24" s="308">
        <v>4592.8</v>
      </c>
      <c r="Q24" s="308">
        <v>2307.9</v>
      </c>
      <c r="R24" s="308">
        <v>2520</v>
      </c>
      <c r="S24" s="308">
        <v>2411.7877558221599</v>
      </c>
      <c r="T24" s="308">
        <v>1216.5999999999999</v>
      </c>
      <c r="U24" s="308">
        <v>2677.5</v>
      </c>
      <c r="V24" s="308">
        <v>3150</v>
      </c>
      <c r="W24" s="308">
        <v>2783.062787136294</v>
      </c>
      <c r="X24" s="309">
        <v>3479.8</v>
      </c>
    </row>
    <row r="25" spans="2:25" ht="12.75" customHeight="1" x14ac:dyDescent="0.15">
      <c r="B25" s="8"/>
      <c r="C25" s="312" t="s">
        <v>261</v>
      </c>
      <c r="D25" s="313"/>
      <c r="E25" s="314" t="s">
        <v>268</v>
      </c>
      <c r="F25" s="315"/>
      <c r="G25" s="315"/>
      <c r="H25" s="316"/>
      <c r="I25" s="366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9"/>
    </row>
    <row r="26" spans="2:25" ht="12.75" customHeight="1" x14ac:dyDescent="0.15">
      <c r="B26" s="297" t="s">
        <v>264</v>
      </c>
      <c r="C26" s="298"/>
      <c r="D26" s="299"/>
      <c r="E26" s="1" t="s">
        <v>5</v>
      </c>
      <c r="F26" s="2" t="s">
        <v>6</v>
      </c>
      <c r="G26" s="3" t="s">
        <v>7</v>
      </c>
      <c r="H26" s="2" t="s">
        <v>8</v>
      </c>
      <c r="I26" s="7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10"/>
      <c r="C27" s="12"/>
      <c r="D27" s="18"/>
      <c r="E27" s="4"/>
      <c r="F27" s="5"/>
      <c r="G27" s="6" t="s">
        <v>9</v>
      </c>
      <c r="H27" s="5"/>
      <c r="I27" s="7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2:25" ht="12.75" customHeight="1" x14ac:dyDescent="0.15">
      <c r="B28" s="65" t="s">
        <v>72</v>
      </c>
      <c r="C28" s="289">
        <v>18</v>
      </c>
      <c r="D28" s="19" t="s">
        <v>105</v>
      </c>
      <c r="E28" s="301">
        <v>1208</v>
      </c>
      <c r="F28" s="302">
        <v>1418</v>
      </c>
      <c r="G28" s="303">
        <v>1255</v>
      </c>
      <c r="H28" s="302">
        <v>55521</v>
      </c>
      <c r="I28" s="304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9"/>
    </row>
    <row r="29" spans="2:25" ht="12.75" customHeight="1" x14ac:dyDescent="0.15">
      <c r="B29" s="65"/>
      <c r="C29" s="289">
        <v>19</v>
      </c>
      <c r="E29" s="304">
        <v>998</v>
      </c>
      <c r="F29" s="305">
        <v>1380</v>
      </c>
      <c r="G29" s="306">
        <v>1184</v>
      </c>
      <c r="H29" s="305">
        <v>635867</v>
      </c>
      <c r="I29" s="304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9"/>
    </row>
    <row r="30" spans="2:25" ht="12.75" customHeight="1" x14ac:dyDescent="0.15">
      <c r="B30" s="65"/>
      <c r="C30" s="289">
        <v>20</v>
      </c>
      <c r="D30" s="9"/>
      <c r="E30" s="304">
        <v>977</v>
      </c>
      <c r="F30" s="305">
        <v>1418</v>
      </c>
      <c r="G30" s="306">
        <v>1197</v>
      </c>
      <c r="H30" s="305">
        <v>649851</v>
      </c>
      <c r="I30" s="304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9"/>
    </row>
    <row r="31" spans="2:25" ht="12.75" customHeight="1" x14ac:dyDescent="0.15">
      <c r="B31" s="67"/>
      <c r="C31" s="132">
        <v>21</v>
      </c>
      <c r="D31" s="12"/>
      <c r="E31" s="307">
        <v>1050</v>
      </c>
      <c r="F31" s="308">
        <v>1433</v>
      </c>
      <c r="G31" s="309">
        <v>1187</v>
      </c>
      <c r="H31" s="308">
        <v>552202</v>
      </c>
      <c r="I31" s="304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9"/>
    </row>
    <row r="32" spans="2:25" ht="12.75" customHeight="1" x14ac:dyDescent="0.15">
      <c r="B32" s="65"/>
      <c r="C32" s="289">
        <v>11</v>
      </c>
      <c r="D32" s="30"/>
      <c r="E32" s="304">
        <v>1050</v>
      </c>
      <c r="F32" s="305">
        <v>1313</v>
      </c>
      <c r="G32" s="306">
        <v>1131</v>
      </c>
      <c r="H32" s="305">
        <v>52130</v>
      </c>
      <c r="I32" s="304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9"/>
    </row>
    <row r="33" spans="2:25" ht="12.75" customHeight="1" x14ac:dyDescent="0.15">
      <c r="B33" s="65"/>
      <c r="C33" s="289">
        <v>12</v>
      </c>
      <c r="D33" s="30"/>
      <c r="E33" s="304">
        <v>1050</v>
      </c>
      <c r="F33" s="305">
        <v>1313</v>
      </c>
      <c r="G33" s="306">
        <v>1137</v>
      </c>
      <c r="H33" s="305">
        <v>67484</v>
      </c>
      <c r="I33" s="304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9"/>
    </row>
    <row r="34" spans="2:25" ht="12.75" customHeight="1" x14ac:dyDescent="0.15">
      <c r="B34" s="65" t="s">
        <v>101</v>
      </c>
      <c r="C34" s="289">
        <v>1</v>
      </c>
      <c r="D34" s="30" t="s">
        <v>54</v>
      </c>
      <c r="E34" s="304">
        <v>1050</v>
      </c>
      <c r="F34" s="305">
        <v>1208</v>
      </c>
      <c r="G34" s="306">
        <v>1120</v>
      </c>
      <c r="H34" s="305">
        <v>38099</v>
      </c>
      <c r="I34" s="304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9"/>
    </row>
    <row r="35" spans="2:25" ht="12.75" customHeight="1" x14ac:dyDescent="0.15">
      <c r="B35" s="65"/>
      <c r="C35" s="289">
        <v>2</v>
      </c>
      <c r="D35" s="30"/>
      <c r="E35" s="304">
        <v>1103</v>
      </c>
      <c r="F35" s="305">
        <v>1313</v>
      </c>
      <c r="G35" s="306">
        <v>1154</v>
      </c>
      <c r="H35" s="305">
        <v>44118</v>
      </c>
      <c r="I35" s="304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9"/>
    </row>
    <row r="36" spans="2:25" ht="12.75" customHeight="1" x14ac:dyDescent="0.15">
      <c r="B36" s="65"/>
      <c r="C36" s="289">
        <v>3</v>
      </c>
      <c r="D36" s="30"/>
      <c r="E36" s="304">
        <v>998</v>
      </c>
      <c r="F36" s="305">
        <v>1313</v>
      </c>
      <c r="G36" s="306">
        <v>1096</v>
      </c>
      <c r="H36" s="305">
        <v>40158</v>
      </c>
      <c r="I36" s="304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9"/>
    </row>
    <row r="37" spans="2:25" ht="12.75" customHeight="1" x14ac:dyDescent="0.15">
      <c r="B37" s="65"/>
      <c r="C37" s="289">
        <v>4</v>
      </c>
      <c r="D37" s="30"/>
      <c r="E37" s="304">
        <v>1103</v>
      </c>
      <c r="F37" s="305">
        <v>1313</v>
      </c>
      <c r="G37" s="306">
        <v>1162</v>
      </c>
      <c r="H37" s="305">
        <v>38306</v>
      </c>
      <c r="I37" s="304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9"/>
    </row>
    <row r="38" spans="2:25" ht="12.75" customHeight="1" x14ac:dyDescent="0.15">
      <c r="B38" s="65"/>
      <c r="C38" s="289">
        <v>5</v>
      </c>
      <c r="D38" s="30"/>
      <c r="E38" s="304">
        <v>1155</v>
      </c>
      <c r="F38" s="305">
        <v>1365</v>
      </c>
      <c r="G38" s="306">
        <v>1205</v>
      </c>
      <c r="H38" s="305">
        <v>57622</v>
      </c>
      <c r="I38" s="304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9"/>
    </row>
    <row r="39" spans="2:25" ht="12.75" customHeight="1" x14ac:dyDescent="0.15">
      <c r="B39" s="65"/>
      <c r="C39" s="289">
        <v>6</v>
      </c>
      <c r="D39" s="30"/>
      <c r="E39" s="304">
        <v>1050</v>
      </c>
      <c r="F39" s="305">
        <v>1313</v>
      </c>
      <c r="G39" s="310">
        <v>1143</v>
      </c>
      <c r="H39" s="305">
        <v>57194</v>
      </c>
      <c r="I39" s="304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9"/>
    </row>
    <row r="40" spans="2:25" ht="12.75" customHeight="1" x14ac:dyDescent="0.15">
      <c r="B40" s="65"/>
      <c r="C40" s="289">
        <v>7</v>
      </c>
      <c r="D40" s="30"/>
      <c r="E40" s="304">
        <v>998</v>
      </c>
      <c r="F40" s="305">
        <v>1239</v>
      </c>
      <c r="G40" s="310">
        <v>1133</v>
      </c>
      <c r="H40" s="305">
        <v>40009</v>
      </c>
      <c r="I40" s="304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9"/>
    </row>
    <row r="41" spans="2:25" ht="12.75" customHeight="1" x14ac:dyDescent="0.15">
      <c r="B41" s="65"/>
      <c r="C41" s="289">
        <v>8</v>
      </c>
      <c r="D41" s="30"/>
      <c r="E41" s="304">
        <v>958</v>
      </c>
      <c r="F41" s="305">
        <v>1155</v>
      </c>
      <c r="G41" s="310">
        <v>1109</v>
      </c>
      <c r="H41" s="305">
        <v>41503</v>
      </c>
      <c r="I41" s="304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9"/>
    </row>
    <row r="42" spans="2:25" ht="12.75" customHeight="1" x14ac:dyDescent="0.15">
      <c r="B42" s="65"/>
      <c r="C42" s="289">
        <v>9</v>
      </c>
      <c r="D42" s="30"/>
      <c r="E42" s="304">
        <v>998</v>
      </c>
      <c r="F42" s="305">
        <v>1208</v>
      </c>
      <c r="G42" s="310">
        <v>1135</v>
      </c>
      <c r="H42" s="305">
        <v>35580</v>
      </c>
      <c r="I42" s="304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9"/>
    </row>
    <row r="43" spans="2:25" ht="12.75" customHeight="1" x14ac:dyDescent="0.15">
      <c r="B43" s="65"/>
      <c r="C43" s="289">
        <v>10</v>
      </c>
      <c r="D43" s="30"/>
      <c r="E43" s="305">
        <v>945</v>
      </c>
      <c r="F43" s="306">
        <v>1207.5</v>
      </c>
      <c r="G43" s="310">
        <v>1122.5028145660401</v>
      </c>
      <c r="H43" s="305">
        <v>36337.599999999999</v>
      </c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9"/>
    </row>
    <row r="44" spans="2:25" ht="12.75" customHeight="1" x14ac:dyDescent="0.15">
      <c r="B44" s="67"/>
      <c r="C44" s="132">
        <v>11</v>
      </c>
      <c r="D44" s="18"/>
      <c r="E44" s="308">
        <v>997.5</v>
      </c>
      <c r="F44" s="308">
        <v>1265.25</v>
      </c>
      <c r="G44" s="308">
        <v>1122.5264120875875</v>
      </c>
      <c r="H44" s="308">
        <v>47662.3</v>
      </c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9"/>
    </row>
    <row r="45" spans="2:25" ht="3.75" customHeight="1" x14ac:dyDescent="0.15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</sheetData>
  <phoneticPr fontId="7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43"/>
  <sheetViews>
    <sheetView zoomScale="75" workbookViewId="0">
      <selection activeCell="H23" sqref="H23"/>
    </sheetView>
  </sheetViews>
  <sheetFormatPr defaultColWidth="7.5" defaultRowHeight="12" x14ac:dyDescent="0.15"/>
  <cols>
    <col min="1" max="1" width="0.75" style="35" customWidth="1"/>
    <col min="2" max="2" width="5.25" style="35" customWidth="1"/>
    <col min="3" max="3" width="2.75" style="35" customWidth="1"/>
    <col min="4" max="5" width="5.5" style="35" customWidth="1"/>
    <col min="6" max="7" width="5.875" style="35" customWidth="1"/>
    <col min="8" max="8" width="8.125" style="35" customWidth="1"/>
    <col min="9" max="9" width="5.375" style="35" customWidth="1"/>
    <col min="10" max="11" width="5.875" style="35" customWidth="1"/>
    <col min="12" max="12" width="8.125" style="35" customWidth="1"/>
    <col min="13" max="13" width="5.5" style="35" customWidth="1"/>
    <col min="14" max="15" width="5.875" style="35" customWidth="1"/>
    <col min="16" max="16" width="8.125" style="35" customWidth="1"/>
    <col min="17" max="17" width="5.5" style="35" customWidth="1"/>
    <col min="18" max="19" width="5.875" style="35" customWidth="1"/>
    <col min="20" max="20" width="8.125" style="35" customWidth="1"/>
    <col min="21" max="21" width="5.375" style="35" customWidth="1"/>
    <col min="22" max="23" width="5.875" style="35" customWidth="1"/>
    <col min="24" max="24" width="8.125" style="35" customWidth="1"/>
    <col min="25" max="16384" width="7.5" style="35"/>
  </cols>
  <sheetData>
    <row r="1" spans="1:25" ht="15" customHeight="1" x14ac:dyDescent="0.15">
      <c r="A1" s="19"/>
      <c r="B1" s="348"/>
      <c r="C1" s="348"/>
      <c r="D1" s="348"/>
    </row>
    <row r="2" spans="1:25" ht="12.75" customHeight="1" x14ac:dyDescent="0.15">
      <c r="B2" s="19" t="s">
        <v>300</v>
      </c>
      <c r="C2" s="349"/>
      <c r="D2" s="349"/>
    </row>
    <row r="3" spans="1:25" ht="12.75" customHeight="1" x14ac:dyDescent="0.15">
      <c r="B3" s="349"/>
      <c r="C3" s="349"/>
      <c r="D3" s="349"/>
      <c r="X3" s="24" t="s">
        <v>10</v>
      </c>
    </row>
    <row r="4" spans="1:25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5" ht="13.5" customHeight="1" x14ac:dyDescent="0.15">
      <c r="B5" s="15"/>
      <c r="C5" s="294" t="s">
        <v>261</v>
      </c>
      <c r="D5" s="293"/>
      <c r="E5" s="322" t="s">
        <v>270</v>
      </c>
      <c r="F5" s="323"/>
      <c r="G5" s="323"/>
      <c r="H5" s="324"/>
      <c r="I5" s="322" t="s">
        <v>271</v>
      </c>
      <c r="J5" s="323"/>
      <c r="K5" s="323"/>
      <c r="L5" s="324"/>
      <c r="M5" s="322" t="s">
        <v>272</v>
      </c>
      <c r="N5" s="323"/>
      <c r="O5" s="323"/>
      <c r="P5" s="324"/>
      <c r="Q5" s="322" t="s">
        <v>273</v>
      </c>
      <c r="R5" s="323"/>
      <c r="S5" s="323"/>
      <c r="T5" s="324"/>
      <c r="U5" s="322" t="s">
        <v>11</v>
      </c>
      <c r="V5" s="323"/>
      <c r="W5" s="323"/>
      <c r="X5" s="324"/>
    </row>
    <row r="6" spans="1:25" ht="13.5" customHeight="1" x14ac:dyDescent="0.15">
      <c r="B6" s="297" t="s">
        <v>274</v>
      </c>
      <c r="C6" s="325"/>
      <c r="D6" s="326"/>
      <c r="E6" s="327" t="s">
        <v>275</v>
      </c>
      <c r="F6" s="327" t="s">
        <v>173</v>
      </c>
      <c r="G6" s="327" t="s">
        <v>276</v>
      </c>
      <c r="H6" s="327" t="s">
        <v>8</v>
      </c>
      <c r="I6" s="327" t="s">
        <v>275</v>
      </c>
      <c r="J6" s="327" t="s">
        <v>173</v>
      </c>
      <c r="K6" s="327" t="s">
        <v>276</v>
      </c>
      <c r="L6" s="327" t="s">
        <v>8</v>
      </c>
      <c r="M6" s="327" t="s">
        <v>275</v>
      </c>
      <c r="N6" s="327" t="s">
        <v>173</v>
      </c>
      <c r="O6" s="327" t="s">
        <v>276</v>
      </c>
      <c r="P6" s="327" t="s">
        <v>8</v>
      </c>
      <c r="Q6" s="327" t="s">
        <v>275</v>
      </c>
      <c r="R6" s="327" t="s">
        <v>173</v>
      </c>
      <c r="S6" s="327" t="s">
        <v>276</v>
      </c>
      <c r="T6" s="327" t="s">
        <v>8</v>
      </c>
      <c r="U6" s="327" t="s">
        <v>275</v>
      </c>
      <c r="V6" s="327" t="s">
        <v>173</v>
      </c>
      <c r="W6" s="327" t="s">
        <v>276</v>
      </c>
      <c r="X6" s="327" t="s">
        <v>8</v>
      </c>
    </row>
    <row r="7" spans="1:25" ht="13.5" customHeight="1" x14ac:dyDescent="0.15">
      <c r="B7" s="10"/>
      <c r="C7" s="12"/>
      <c r="D7" s="12"/>
      <c r="E7" s="328"/>
      <c r="F7" s="328"/>
      <c r="G7" s="328" t="s">
        <v>277</v>
      </c>
      <c r="H7" s="328"/>
      <c r="I7" s="328"/>
      <c r="J7" s="328"/>
      <c r="K7" s="328" t="s">
        <v>277</v>
      </c>
      <c r="L7" s="328"/>
      <c r="M7" s="328"/>
      <c r="N7" s="328"/>
      <c r="O7" s="328" t="s">
        <v>277</v>
      </c>
      <c r="P7" s="328"/>
      <c r="Q7" s="328"/>
      <c r="R7" s="328"/>
      <c r="S7" s="328" t="s">
        <v>277</v>
      </c>
      <c r="T7" s="328"/>
      <c r="U7" s="328"/>
      <c r="V7" s="328"/>
      <c r="W7" s="328" t="s">
        <v>277</v>
      </c>
      <c r="X7" s="328"/>
    </row>
    <row r="8" spans="1:25" ht="13.5" customHeight="1" x14ac:dyDescent="0.15">
      <c r="B8" s="65" t="s">
        <v>72</v>
      </c>
      <c r="C8" s="289">
        <v>19</v>
      </c>
      <c r="D8" s="19" t="s">
        <v>105</v>
      </c>
      <c r="E8" s="302">
        <v>1995</v>
      </c>
      <c r="F8" s="302">
        <v>3400</v>
      </c>
      <c r="G8" s="302">
        <v>2634</v>
      </c>
      <c r="H8" s="302">
        <v>343402</v>
      </c>
      <c r="I8" s="302">
        <v>1470</v>
      </c>
      <c r="J8" s="302">
        <v>2205</v>
      </c>
      <c r="K8" s="302">
        <v>1767</v>
      </c>
      <c r="L8" s="302">
        <v>383139</v>
      </c>
      <c r="M8" s="302">
        <v>1103</v>
      </c>
      <c r="N8" s="302">
        <v>1764</v>
      </c>
      <c r="O8" s="302">
        <v>1455</v>
      </c>
      <c r="P8" s="302">
        <v>171582</v>
      </c>
      <c r="Q8" s="302">
        <v>4830</v>
      </c>
      <c r="R8" s="302">
        <v>5775</v>
      </c>
      <c r="S8" s="302">
        <v>5300</v>
      </c>
      <c r="T8" s="302">
        <v>66842</v>
      </c>
      <c r="U8" s="302">
        <v>4305</v>
      </c>
      <c r="V8" s="302">
        <v>5250</v>
      </c>
      <c r="W8" s="302">
        <v>4610</v>
      </c>
      <c r="X8" s="302">
        <v>206563</v>
      </c>
      <c r="Y8" s="42"/>
    </row>
    <row r="9" spans="1:25" ht="13.5" customHeight="1" x14ac:dyDescent="0.15">
      <c r="B9" s="65"/>
      <c r="C9" s="289">
        <v>20</v>
      </c>
      <c r="D9" s="19"/>
      <c r="E9" s="305">
        <v>1733</v>
      </c>
      <c r="F9" s="305">
        <v>3024</v>
      </c>
      <c r="G9" s="305">
        <v>2408</v>
      </c>
      <c r="H9" s="305">
        <v>375163</v>
      </c>
      <c r="I9" s="305">
        <v>1260</v>
      </c>
      <c r="J9" s="305">
        <v>1995</v>
      </c>
      <c r="K9" s="305">
        <v>1665</v>
      </c>
      <c r="L9" s="305">
        <v>403122</v>
      </c>
      <c r="M9" s="305">
        <v>840</v>
      </c>
      <c r="N9" s="305">
        <v>1680</v>
      </c>
      <c r="O9" s="305">
        <v>1314</v>
      </c>
      <c r="P9" s="305">
        <v>183390</v>
      </c>
      <c r="Q9" s="305">
        <v>4200</v>
      </c>
      <c r="R9" s="305">
        <v>5775</v>
      </c>
      <c r="S9" s="305">
        <v>4988</v>
      </c>
      <c r="T9" s="305">
        <v>73703</v>
      </c>
      <c r="U9" s="305">
        <v>3150</v>
      </c>
      <c r="V9" s="305">
        <v>5040</v>
      </c>
      <c r="W9" s="305">
        <v>4046</v>
      </c>
      <c r="X9" s="305">
        <v>230983</v>
      </c>
      <c r="Y9" s="42"/>
    </row>
    <row r="10" spans="1:25" ht="13.5" customHeight="1" x14ac:dyDescent="0.15">
      <c r="B10" s="67"/>
      <c r="C10" s="132">
        <v>21</v>
      </c>
      <c r="D10" s="12"/>
      <c r="E10" s="308">
        <v>1575</v>
      </c>
      <c r="F10" s="308">
        <v>2963</v>
      </c>
      <c r="G10" s="308">
        <v>2170</v>
      </c>
      <c r="H10" s="308">
        <v>451434</v>
      </c>
      <c r="I10" s="308">
        <v>1155</v>
      </c>
      <c r="J10" s="308">
        <v>1995</v>
      </c>
      <c r="K10" s="308">
        <v>1573</v>
      </c>
      <c r="L10" s="308">
        <v>485398</v>
      </c>
      <c r="M10" s="308">
        <v>840</v>
      </c>
      <c r="N10" s="308">
        <v>1889</v>
      </c>
      <c r="O10" s="308">
        <v>1169</v>
      </c>
      <c r="P10" s="308">
        <v>196952</v>
      </c>
      <c r="Q10" s="308">
        <v>3570</v>
      </c>
      <c r="R10" s="308">
        <v>5618</v>
      </c>
      <c r="S10" s="308">
        <v>4298</v>
      </c>
      <c r="T10" s="308">
        <v>90331</v>
      </c>
      <c r="U10" s="308">
        <v>3045</v>
      </c>
      <c r="V10" s="308">
        <v>4467</v>
      </c>
      <c r="W10" s="308">
        <v>3623</v>
      </c>
      <c r="X10" s="308">
        <v>314648</v>
      </c>
      <c r="Y10" s="42"/>
    </row>
    <row r="11" spans="1:25" ht="13.5" customHeight="1" x14ac:dyDescent="0.15">
      <c r="B11" s="65"/>
      <c r="C11" s="289">
        <v>11</v>
      </c>
      <c r="D11" s="30"/>
      <c r="E11" s="305">
        <v>2100</v>
      </c>
      <c r="F11" s="305">
        <v>2730</v>
      </c>
      <c r="G11" s="305">
        <v>2373</v>
      </c>
      <c r="H11" s="305">
        <v>44775</v>
      </c>
      <c r="I11" s="305">
        <v>1418</v>
      </c>
      <c r="J11" s="305">
        <v>1890</v>
      </c>
      <c r="K11" s="305">
        <v>1624</v>
      </c>
      <c r="L11" s="305">
        <v>51859</v>
      </c>
      <c r="M11" s="305">
        <v>893</v>
      </c>
      <c r="N11" s="305">
        <v>1365</v>
      </c>
      <c r="O11" s="305">
        <v>1031</v>
      </c>
      <c r="P11" s="305">
        <v>19486</v>
      </c>
      <c r="Q11" s="305">
        <v>3990</v>
      </c>
      <c r="R11" s="305">
        <v>5040</v>
      </c>
      <c r="S11" s="305">
        <v>4340</v>
      </c>
      <c r="T11" s="305">
        <v>8931</v>
      </c>
      <c r="U11" s="305">
        <v>3150</v>
      </c>
      <c r="V11" s="305">
        <v>4200</v>
      </c>
      <c r="W11" s="305">
        <v>3644</v>
      </c>
      <c r="X11" s="305">
        <v>31054</v>
      </c>
      <c r="Y11" s="42"/>
    </row>
    <row r="12" spans="1:25" ht="13.5" customHeight="1" x14ac:dyDescent="0.15">
      <c r="B12" s="65"/>
      <c r="C12" s="289">
        <v>12</v>
      </c>
      <c r="D12" s="30"/>
      <c r="E12" s="305">
        <v>2415</v>
      </c>
      <c r="F12" s="305">
        <v>2835</v>
      </c>
      <c r="G12" s="305">
        <v>2571</v>
      </c>
      <c r="H12" s="305">
        <v>33710</v>
      </c>
      <c r="I12" s="305">
        <v>1470</v>
      </c>
      <c r="J12" s="305">
        <v>1890</v>
      </c>
      <c r="K12" s="305">
        <v>1636</v>
      </c>
      <c r="L12" s="305">
        <v>40539</v>
      </c>
      <c r="M12" s="305">
        <v>945</v>
      </c>
      <c r="N12" s="305">
        <v>1344</v>
      </c>
      <c r="O12" s="305">
        <v>1054</v>
      </c>
      <c r="P12" s="305">
        <v>15964</v>
      </c>
      <c r="Q12" s="305">
        <v>4410</v>
      </c>
      <c r="R12" s="305">
        <v>5040</v>
      </c>
      <c r="S12" s="305">
        <v>4507</v>
      </c>
      <c r="T12" s="305">
        <v>8607</v>
      </c>
      <c r="U12" s="305">
        <v>3360</v>
      </c>
      <c r="V12" s="305">
        <v>4200</v>
      </c>
      <c r="W12" s="305">
        <v>3650</v>
      </c>
      <c r="X12" s="305">
        <v>34232</v>
      </c>
      <c r="Y12" s="42"/>
    </row>
    <row r="13" spans="1:25" ht="13.5" customHeight="1" x14ac:dyDescent="0.15">
      <c r="B13" s="65" t="s">
        <v>101</v>
      </c>
      <c r="C13" s="289">
        <v>1</v>
      </c>
      <c r="D13" s="30" t="s">
        <v>54</v>
      </c>
      <c r="E13" s="305">
        <v>2205</v>
      </c>
      <c r="F13" s="305">
        <v>2730</v>
      </c>
      <c r="G13" s="305">
        <v>2483</v>
      </c>
      <c r="H13" s="305">
        <v>37332</v>
      </c>
      <c r="I13" s="305">
        <v>1365</v>
      </c>
      <c r="J13" s="305">
        <v>1890</v>
      </c>
      <c r="K13" s="305">
        <v>1595</v>
      </c>
      <c r="L13" s="305">
        <v>42202</v>
      </c>
      <c r="M13" s="305">
        <v>930</v>
      </c>
      <c r="N13" s="305">
        <v>1365</v>
      </c>
      <c r="O13" s="305">
        <v>1089</v>
      </c>
      <c r="P13" s="305">
        <v>15150</v>
      </c>
      <c r="Q13" s="305">
        <v>4200</v>
      </c>
      <c r="R13" s="305">
        <v>5040</v>
      </c>
      <c r="S13" s="305">
        <v>4382</v>
      </c>
      <c r="T13" s="305">
        <v>4954</v>
      </c>
      <c r="U13" s="305">
        <v>3308</v>
      </c>
      <c r="V13" s="305">
        <v>3990</v>
      </c>
      <c r="W13" s="305">
        <v>3628</v>
      </c>
      <c r="X13" s="305">
        <v>24919</v>
      </c>
      <c r="Y13" s="42"/>
    </row>
    <row r="14" spans="1:25" ht="13.5" customHeight="1" x14ac:dyDescent="0.15">
      <c r="B14" s="65"/>
      <c r="C14" s="289">
        <v>2</v>
      </c>
      <c r="D14" s="30"/>
      <c r="E14" s="305">
        <v>1890</v>
      </c>
      <c r="F14" s="305">
        <v>2625</v>
      </c>
      <c r="G14" s="305">
        <v>2254</v>
      </c>
      <c r="H14" s="305">
        <v>31755</v>
      </c>
      <c r="I14" s="305">
        <v>1365</v>
      </c>
      <c r="J14" s="305">
        <v>1890</v>
      </c>
      <c r="K14" s="305">
        <v>1594</v>
      </c>
      <c r="L14" s="305">
        <v>41073</v>
      </c>
      <c r="M14" s="305">
        <v>893</v>
      </c>
      <c r="N14" s="305">
        <v>1485</v>
      </c>
      <c r="O14" s="305">
        <v>1094</v>
      </c>
      <c r="P14" s="305">
        <v>15540</v>
      </c>
      <c r="Q14" s="305">
        <v>3990</v>
      </c>
      <c r="R14" s="305">
        <v>4725</v>
      </c>
      <c r="S14" s="305">
        <v>4259</v>
      </c>
      <c r="T14" s="305">
        <v>6074</v>
      </c>
      <c r="U14" s="305">
        <v>3234</v>
      </c>
      <c r="V14" s="305">
        <v>4095</v>
      </c>
      <c r="W14" s="305">
        <v>3634</v>
      </c>
      <c r="X14" s="305">
        <v>25418</v>
      </c>
      <c r="Y14" s="42"/>
    </row>
    <row r="15" spans="1:25" ht="13.5" customHeight="1" x14ac:dyDescent="0.15">
      <c r="B15" s="65"/>
      <c r="C15" s="289">
        <v>3</v>
      </c>
      <c r="D15" s="30"/>
      <c r="E15" s="305">
        <v>1733</v>
      </c>
      <c r="F15" s="305">
        <v>2363</v>
      </c>
      <c r="G15" s="305">
        <v>2069</v>
      </c>
      <c r="H15" s="305">
        <v>42424</v>
      </c>
      <c r="I15" s="305">
        <v>1365</v>
      </c>
      <c r="J15" s="305">
        <v>1890</v>
      </c>
      <c r="K15" s="305">
        <v>1628</v>
      </c>
      <c r="L15" s="305">
        <v>46226</v>
      </c>
      <c r="M15" s="305">
        <v>998</v>
      </c>
      <c r="N15" s="305">
        <v>1491</v>
      </c>
      <c r="O15" s="305">
        <v>1195</v>
      </c>
      <c r="P15" s="305">
        <v>21525</v>
      </c>
      <c r="Q15" s="305">
        <v>3759</v>
      </c>
      <c r="R15" s="305">
        <v>4725</v>
      </c>
      <c r="S15" s="305">
        <v>4226</v>
      </c>
      <c r="T15" s="305">
        <v>7767</v>
      </c>
      <c r="U15" s="305">
        <v>3465</v>
      </c>
      <c r="V15" s="305">
        <v>4300</v>
      </c>
      <c r="W15" s="305">
        <v>3740</v>
      </c>
      <c r="X15" s="305">
        <v>30380</v>
      </c>
      <c r="Y15" s="42"/>
    </row>
    <row r="16" spans="1:25" ht="13.5" customHeight="1" x14ac:dyDescent="0.15">
      <c r="B16" s="65"/>
      <c r="C16" s="289">
        <v>4</v>
      </c>
      <c r="D16" s="30"/>
      <c r="E16" s="305">
        <v>1680</v>
      </c>
      <c r="F16" s="305">
        <v>2468</v>
      </c>
      <c r="G16" s="305">
        <v>2091</v>
      </c>
      <c r="H16" s="305">
        <v>35717</v>
      </c>
      <c r="I16" s="305">
        <v>1260</v>
      </c>
      <c r="J16" s="305">
        <v>1817</v>
      </c>
      <c r="K16" s="305">
        <v>1571</v>
      </c>
      <c r="L16" s="305">
        <v>34589</v>
      </c>
      <c r="M16" s="305">
        <v>1103</v>
      </c>
      <c r="N16" s="305">
        <v>1575</v>
      </c>
      <c r="O16" s="305">
        <v>1311</v>
      </c>
      <c r="P16" s="305">
        <v>15892</v>
      </c>
      <c r="Q16" s="305">
        <v>3990</v>
      </c>
      <c r="R16" s="305">
        <v>4725</v>
      </c>
      <c r="S16" s="305">
        <v>4360</v>
      </c>
      <c r="T16" s="305">
        <v>7256</v>
      </c>
      <c r="U16" s="305">
        <v>3465</v>
      </c>
      <c r="V16" s="305">
        <v>4410</v>
      </c>
      <c r="W16" s="305">
        <v>3738</v>
      </c>
      <c r="X16" s="305">
        <v>25483</v>
      </c>
      <c r="Y16" s="42"/>
    </row>
    <row r="17" spans="2:25" ht="13.5" customHeight="1" x14ac:dyDescent="0.15">
      <c r="B17" s="65"/>
      <c r="C17" s="289">
        <v>5</v>
      </c>
      <c r="D17" s="30"/>
      <c r="E17" s="305">
        <v>1733</v>
      </c>
      <c r="F17" s="305">
        <v>2415</v>
      </c>
      <c r="G17" s="305">
        <v>2117</v>
      </c>
      <c r="H17" s="305">
        <v>45404</v>
      </c>
      <c r="I17" s="305">
        <v>1313</v>
      </c>
      <c r="J17" s="305">
        <v>1890</v>
      </c>
      <c r="K17" s="305">
        <v>1600</v>
      </c>
      <c r="L17" s="305">
        <v>47344</v>
      </c>
      <c r="M17" s="305">
        <v>998</v>
      </c>
      <c r="N17" s="305">
        <v>1523</v>
      </c>
      <c r="O17" s="305">
        <v>1234</v>
      </c>
      <c r="P17" s="305">
        <v>20375</v>
      </c>
      <c r="Q17" s="305">
        <v>3990</v>
      </c>
      <c r="R17" s="305">
        <v>4753</v>
      </c>
      <c r="S17" s="305">
        <v>4334</v>
      </c>
      <c r="T17" s="305">
        <v>8511</v>
      </c>
      <c r="U17" s="305">
        <v>3255</v>
      </c>
      <c r="V17" s="305">
        <v>4200</v>
      </c>
      <c r="W17" s="305">
        <v>3657</v>
      </c>
      <c r="X17" s="305">
        <v>36160</v>
      </c>
      <c r="Y17" s="42"/>
    </row>
    <row r="18" spans="2:25" ht="13.5" customHeight="1" x14ac:dyDescent="0.15">
      <c r="B18" s="65"/>
      <c r="C18" s="289">
        <v>6</v>
      </c>
      <c r="D18" s="30"/>
      <c r="E18" s="305">
        <v>1785</v>
      </c>
      <c r="F18" s="305">
        <v>2415</v>
      </c>
      <c r="G18" s="305">
        <v>2097</v>
      </c>
      <c r="H18" s="305">
        <v>35152</v>
      </c>
      <c r="I18" s="305">
        <v>1344</v>
      </c>
      <c r="J18" s="305">
        <v>1890</v>
      </c>
      <c r="K18" s="305">
        <v>1613</v>
      </c>
      <c r="L18" s="305">
        <v>31810</v>
      </c>
      <c r="M18" s="305">
        <v>998</v>
      </c>
      <c r="N18" s="305">
        <v>1491</v>
      </c>
      <c r="O18" s="305">
        <v>1189</v>
      </c>
      <c r="P18" s="305">
        <v>12521</v>
      </c>
      <c r="Q18" s="305">
        <v>3938</v>
      </c>
      <c r="R18" s="305">
        <v>4725</v>
      </c>
      <c r="S18" s="305">
        <v>4270</v>
      </c>
      <c r="T18" s="305">
        <v>6253</v>
      </c>
      <c r="U18" s="305">
        <v>3150</v>
      </c>
      <c r="V18" s="305">
        <v>4095</v>
      </c>
      <c r="W18" s="305">
        <v>3556</v>
      </c>
      <c r="X18" s="305">
        <v>22376</v>
      </c>
      <c r="Y18" s="42"/>
    </row>
    <row r="19" spans="2:25" ht="13.5" customHeight="1" x14ac:dyDescent="0.15">
      <c r="B19" s="65"/>
      <c r="C19" s="289">
        <v>7</v>
      </c>
      <c r="D19" s="30"/>
      <c r="E19" s="305">
        <v>1785</v>
      </c>
      <c r="F19" s="305">
        <v>2625</v>
      </c>
      <c r="G19" s="305">
        <v>2080</v>
      </c>
      <c r="H19" s="305">
        <v>29006</v>
      </c>
      <c r="I19" s="305">
        <v>1365</v>
      </c>
      <c r="J19" s="305">
        <v>1943</v>
      </c>
      <c r="K19" s="305">
        <v>1582</v>
      </c>
      <c r="L19" s="305">
        <v>26783</v>
      </c>
      <c r="M19" s="305">
        <v>998</v>
      </c>
      <c r="N19" s="305">
        <v>1491</v>
      </c>
      <c r="O19" s="305">
        <v>1232</v>
      </c>
      <c r="P19" s="305">
        <v>13535</v>
      </c>
      <c r="Q19" s="305">
        <v>3885</v>
      </c>
      <c r="R19" s="305">
        <v>4725</v>
      </c>
      <c r="S19" s="305">
        <v>4268</v>
      </c>
      <c r="T19" s="305">
        <v>5044</v>
      </c>
      <c r="U19" s="305">
        <v>3150</v>
      </c>
      <c r="V19" s="305">
        <v>4200</v>
      </c>
      <c r="W19" s="305">
        <v>3494</v>
      </c>
      <c r="X19" s="305">
        <v>21527</v>
      </c>
      <c r="Y19" s="42"/>
    </row>
    <row r="20" spans="2:25" ht="13.5" customHeight="1" x14ac:dyDescent="0.15">
      <c r="B20" s="65"/>
      <c r="C20" s="351">
        <v>8</v>
      </c>
      <c r="D20" s="30"/>
      <c r="E20" s="305">
        <v>1890</v>
      </c>
      <c r="F20" s="305">
        <v>2468</v>
      </c>
      <c r="G20" s="305">
        <v>2133</v>
      </c>
      <c r="H20" s="305">
        <v>49100</v>
      </c>
      <c r="I20" s="305">
        <v>1365</v>
      </c>
      <c r="J20" s="305">
        <v>1785</v>
      </c>
      <c r="K20" s="305">
        <v>1577</v>
      </c>
      <c r="L20" s="305">
        <v>41738</v>
      </c>
      <c r="M20" s="305">
        <v>1260</v>
      </c>
      <c r="N20" s="305">
        <v>1512</v>
      </c>
      <c r="O20" s="305">
        <v>1348</v>
      </c>
      <c r="P20" s="305">
        <v>17194</v>
      </c>
      <c r="Q20" s="305">
        <v>3990</v>
      </c>
      <c r="R20" s="305">
        <v>4725</v>
      </c>
      <c r="S20" s="305">
        <v>4343</v>
      </c>
      <c r="T20" s="305">
        <v>8095</v>
      </c>
      <c r="U20" s="305">
        <v>3150</v>
      </c>
      <c r="V20" s="305">
        <v>4095</v>
      </c>
      <c r="W20" s="305">
        <v>3617</v>
      </c>
      <c r="X20" s="305">
        <v>36273</v>
      </c>
      <c r="Y20" s="42"/>
    </row>
    <row r="21" spans="2:25" ht="13.5" customHeight="1" x14ac:dyDescent="0.15">
      <c r="B21" s="350"/>
      <c r="C21" s="351">
        <v>9</v>
      </c>
      <c r="D21" s="352"/>
      <c r="E21" s="305">
        <v>2100</v>
      </c>
      <c r="F21" s="305">
        <v>2730</v>
      </c>
      <c r="G21" s="305">
        <v>2260</v>
      </c>
      <c r="H21" s="305">
        <v>32200</v>
      </c>
      <c r="I21" s="305">
        <v>1470</v>
      </c>
      <c r="J21" s="305">
        <v>1890</v>
      </c>
      <c r="K21" s="305">
        <v>1612</v>
      </c>
      <c r="L21" s="305">
        <v>31379</v>
      </c>
      <c r="M21" s="305">
        <v>1155</v>
      </c>
      <c r="N21" s="305">
        <v>1491</v>
      </c>
      <c r="O21" s="305">
        <v>1324</v>
      </c>
      <c r="P21" s="305">
        <v>11875</v>
      </c>
      <c r="Q21" s="305">
        <v>4200</v>
      </c>
      <c r="R21" s="305">
        <v>4725</v>
      </c>
      <c r="S21" s="305">
        <v>4342</v>
      </c>
      <c r="T21" s="305">
        <v>6099</v>
      </c>
      <c r="U21" s="305">
        <v>3150</v>
      </c>
      <c r="V21" s="305">
        <v>4095</v>
      </c>
      <c r="W21" s="305">
        <v>3545</v>
      </c>
      <c r="X21" s="305">
        <v>25041</v>
      </c>
      <c r="Y21" s="42"/>
    </row>
    <row r="22" spans="2:25" ht="13.5" customHeight="1" x14ac:dyDescent="0.15">
      <c r="B22" s="350"/>
      <c r="C22" s="351">
        <v>10</v>
      </c>
      <c r="D22" s="352"/>
      <c r="E22" s="305">
        <v>2205</v>
      </c>
      <c r="F22" s="305">
        <v>2782.5</v>
      </c>
      <c r="G22" s="305">
        <v>2401.737627125623</v>
      </c>
      <c r="H22" s="305">
        <v>35847.100000000006</v>
      </c>
      <c r="I22" s="310">
        <v>1470</v>
      </c>
      <c r="J22" s="305">
        <v>1995</v>
      </c>
      <c r="K22" s="305">
        <v>1648.7287891336757</v>
      </c>
      <c r="L22" s="305">
        <v>34265.800000000003</v>
      </c>
      <c r="M22" s="305">
        <v>1249.5</v>
      </c>
      <c r="N22" s="305">
        <v>1522.5</v>
      </c>
      <c r="O22" s="305">
        <v>1352.9724698821378</v>
      </c>
      <c r="P22" s="305">
        <v>13989.099999999999</v>
      </c>
      <c r="Q22" s="305">
        <v>4200</v>
      </c>
      <c r="R22" s="305">
        <v>5040</v>
      </c>
      <c r="S22" s="305">
        <v>4479.2486477887369</v>
      </c>
      <c r="T22" s="305">
        <v>5997.3</v>
      </c>
      <c r="U22" s="305">
        <v>3360</v>
      </c>
      <c r="V22" s="305">
        <v>4410</v>
      </c>
      <c r="W22" s="305">
        <v>3671.2327885877494</v>
      </c>
      <c r="X22" s="305">
        <v>21771.800000000003</v>
      </c>
      <c r="Y22" s="42"/>
    </row>
    <row r="23" spans="2:25" ht="13.5" customHeight="1" x14ac:dyDescent="0.15">
      <c r="B23" s="354"/>
      <c r="C23" s="355">
        <v>11</v>
      </c>
      <c r="D23" s="356"/>
      <c r="E23" s="308">
        <v>2415</v>
      </c>
      <c r="F23" s="308">
        <v>2887.5</v>
      </c>
      <c r="G23" s="308">
        <v>2594.2756002255887</v>
      </c>
      <c r="H23" s="308">
        <v>41773.5</v>
      </c>
      <c r="I23" s="308">
        <v>1575</v>
      </c>
      <c r="J23" s="308">
        <v>2047.5</v>
      </c>
      <c r="K23" s="308">
        <v>1761.5310107808107</v>
      </c>
      <c r="L23" s="308">
        <v>43697.799999999996</v>
      </c>
      <c r="M23" s="308">
        <v>1050</v>
      </c>
      <c r="N23" s="308">
        <v>1470</v>
      </c>
      <c r="O23" s="308">
        <v>1196.4512098548175</v>
      </c>
      <c r="P23" s="308">
        <v>17495</v>
      </c>
      <c r="Q23" s="308">
        <v>4305</v>
      </c>
      <c r="R23" s="308">
        <v>5145</v>
      </c>
      <c r="S23" s="308">
        <v>4646.1188102156284</v>
      </c>
      <c r="T23" s="308">
        <v>7618.5</v>
      </c>
      <c r="U23" s="308">
        <v>3570</v>
      </c>
      <c r="V23" s="308">
        <v>4200</v>
      </c>
      <c r="W23" s="308">
        <v>3848.0011313375385</v>
      </c>
      <c r="X23" s="311">
        <v>30665.4</v>
      </c>
      <c r="Y23" s="42"/>
    </row>
    <row r="24" spans="2:25" ht="13.5" customHeight="1" x14ac:dyDescent="0.15">
      <c r="B24" s="358"/>
      <c r="C24" s="359"/>
      <c r="D24" s="360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42"/>
    </row>
    <row r="25" spans="2:25" ht="13.5" customHeight="1" x14ac:dyDescent="0.15">
      <c r="B25" s="332"/>
      <c r="C25" s="359"/>
      <c r="D25" s="361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42"/>
    </row>
    <row r="26" spans="2:25" ht="13.5" customHeight="1" x14ac:dyDescent="0.15">
      <c r="B26" s="358" t="s">
        <v>79</v>
      </c>
      <c r="C26" s="359"/>
      <c r="D26" s="360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42"/>
    </row>
    <row r="27" spans="2:25" ht="13.5" customHeight="1" x14ac:dyDescent="0.15">
      <c r="B27" s="335">
        <v>40483</v>
      </c>
      <c r="C27" s="336"/>
      <c r="D27" s="337">
        <v>40487</v>
      </c>
      <c r="E27" s="305">
        <v>2415</v>
      </c>
      <c r="F27" s="305">
        <v>2887.5</v>
      </c>
      <c r="G27" s="305">
        <v>2537.1433066640652</v>
      </c>
      <c r="H27" s="305">
        <v>9268.2999999999993</v>
      </c>
      <c r="I27" s="305">
        <v>1575</v>
      </c>
      <c r="J27" s="305">
        <v>1995</v>
      </c>
      <c r="K27" s="305">
        <v>1694.8691053846501</v>
      </c>
      <c r="L27" s="305">
        <v>9497</v>
      </c>
      <c r="M27" s="305">
        <v>1102.5</v>
      </c>
      <c r="N27" s="305">
        <v>1417.5</v>
      </c>
      <c r="O27" s="305">
        <v>1232.3147865853664</v>
      </c>
      <c r="P27" s="305">
        <v>3166.3</v>
      </c>
      <c r="Q27" s="305">
        <v>4305</v>
      </c>
      <c r="R27" s="305">
        <v>5145</v>
      </c>
      <c r="S27" s="305">
        <v>4583.0397099447509</v>
      </c>
      <c r="T27" s="305">
        <v>1504.6</v>
      </c>
      <c r="U27" s="305">
        <v>3570</v>
      </c>
      <c r="V27" s="305">
        <v>4095</v>
      </c>
      <c r="W27" s="305">
        <v>3794.5084726615451</v>
      </c>
      <c r="X27" s="305">
        <v>5002.3999999999996</v>
      </c>
      <c r="Y27" s="42"/>
    </row>
    <row r="28" spans="2:25" ht="13.5" customHeight="1" x14ac:dyDescent="0.15">
      <c r="B28" s="338" t="s">
        <v>80</v>
      </c>
      <c r="C28" s="339"/>
      <c r="D28" s="337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42"/>
    </row>
    <row r="29" spans="2:25" ht="13.5" customHeight="1" x14ac:dyDescent="0.15">
      <c r="B29" s="335">
        <v>40490</v>
      </c>
      <c r="C29" s="336"/>
      <c r="D29" s="337">
        <v>40494</v>
      </c>
      <c r="E29" s="123">
        <v>2415</v>
      </c>
      <c r="F29" s="123">
        <v>2779.0349999999999</v>
      </c>
      <c r="G29" s="123">
        <v>2518.8570412201516</v>
      </c>
      <c r="H29" s="123">
        <v>8226.7999999999993</v>
      </c>
      <c r="I29" s="123">
        <v>1680</v>
      </c>
      <c r="J29" s="123">
        <v>1995</v>
      </c>
      <c r="K29" s="123">
        <v>1757.4019955654098</v>
      </c>
      <c r="L29" s="123">
        <v>9423.6</v>
      </c>
      <c r="M29" s="123">
        <v>1102.5</v>
      </c>
      <c r="N29" s="123">
        <v>1470</v>
      </c>
      <c r="O29" s="123">
        <v>1228.7694910784917</v>
      </c>
      <c r="P29" s="123">
        <v>3579.7</v>
      </c>
      <c r="Q29" s="123">
        <v>4305</v>
      </c>
      <c r="R29" s="123">
        <v>5040</v>
      </c>
      <c r="S29" s="123">
        <v>4556.454545454545</v>
      </c>
      <c r="T29" s="123">
        <v>1665.1</v>
      </c>
      <c r="U29" s="123">
        <v>3675</v>
      </c>
      <c r="V29" s="123">
        <v>4126.5</v>
      </c>
      <c r="W29" s="123">
        <v>3827.0914823558655</v>
      </c>
      <c r="X29" s="123">
        <v>8423.4</v>
      </c>
      <c r="Y29" s="42"/>
    </row>
    <row r="30" spans="2:25" ht="13.5" customHeight="1" x14ac:dyDescent="0.15">
      <c r="B30" s="338" t="s">
        <v>81</v>
      </c>
      <c r="C30" s="339"/>
      <c r="D30" s="337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42"/>
    </row>
    <row r="31" spans="2:25" ht="13.5" customHeight="1" x14ac:dyDescent="0.15">
      <c r="B31" s="335">
        <v>40497</v>
      </c>
      <c r="C31" s="336"/>
      <c r="D31" s="337">
        <v>40501</v>
      </c>
      <c r="E31" s="305">
        <v>2415</v>
      </c>
      <c r="F31" s="305">
        <v>2835</v>
      </c>
      <c r="G31" s="305">
        <v>2587.5955974842759</v>
      </c>
      <c r="H31" s="305">
        <v>6978.3</v>
      </c>
      <c r="I31" s="305">
        <v>1680</v>
      </c>
      <c r="J31" s="305">
        <v>1995</v>
      </c>
      <c r="K31" s="305">
        <v>1786.0487578164609</v>
      </c>
      <c r="L31" s="305">
        <v>7140.2</v>
      </c>
      <c r="M31" s="305">
        <v>1102.5</v>
      </c>
      <c r="N31" s="305">
        <v>1417.5</v>
      </c>
      <c r="O31" s="305">
        <v>1218.4577098243331</v>
      </c>
      <c r="P31" s="305">
        <v>3953.3</v>
      </c>
      <c r="Q31" s="305">
        <v>4515</v>
      </c>
      <c r="R31" s="305">
        <v>5040</v>
      </c>
      <c r="S31" s="305">
        <v>4732.6015037593988</v>
      </c>
      <c r="T31" s="305">
        <v>1416.5</v>
      </c>
      <c r="U31" s="305">
        <v>3675</v>
      </c>
      <c r="V31" s="305">
        <v>4126.5</v>
      </c>
      <c r="W31" s="305">
        <v>3775.10516605166</v>
      </c>
      <c r="X31" s="305">
        <v>4739.7</v>
      </c>
      <c r="Y31" s="42"/>
    </row>
    <row r="32" spans="2:25" ht="13.5" customHeight="1" x14ac:dyDescent="0.15">
      <c r="B32" s="338" t="s">
        <v>82</v>
      </c>
      <c r="C32" s="339"/>
      <c r="D32" s="337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42"/>
    </row>
    <row r="33" spans="2:25" ht="13.5" customHeight="1" x14ac:dyDescent="0.15">
      <c r="B33" s="335">
        <v>40504</v>
      </c>
      <c r="C33" s="336"/>
      <c r="D33" s="337">
        <v>40508</v>
      </c>
      <c r="E33" s="305">
        <v>2415</v>
      </c>
      <c r="F33" s="305">
        <v>2835</v>
      </c>
      <c r="G33" s="305">
        <v>2632.1003615509298</v>
      </c>
      <c r="H33" s="305">
        <v>8734.5</v>
      </c>
      <c r="I33" s="305">
        <v>1680</v>
      </c>
      <c r="J33" s="305">
        <v>2047.5</v>
      </c>
      <c r="K33" s="305">
        <v>1808.5253538037091</v>
      </c>
      <c r="L33" s="305">
        <v>6996.3</v>
      </c>
      <c r="M33" s="305">
        <v>1050</v>
      </c>
      <c r="N33" s="305">
        <v>1417.5</v>
      </c>
      <c r="O33" s="305">
        <v>1173.4182424916573</v>
      </c>
      <c r="P33" s="305">
        <v>3225.3</v>
      </c>
      <c r="Q33" s="305">
        <v>4515</v>
      </c>
      <c r="R33" s="305">
        <v>5145</v>
      </c>
      <c r="S33" s="305">
        <v>4678.8546599496212</v>
      </c>
      <c r="T33" s="305">
        <v>1514.3</v>
      </c>
      <c r="U33" s="305">
        <v>3622.5</v>
      </c>
      <c r="V33" s="305">
        <v>4200</v>
      </c>
      <c r="W33" s="305">
        <v>3903.8710738287032</v>
      </c>
      <c r="X33" s="305">
        <v>6144.3</v>
      </c>
      <c r="Y33" s="42"/>
    </row>
    <row r="34" spans="2:25" ht="13.5" customHeight="1" x14ac:dyDescent="0.15">
      <c r="B34" s="338" t="s">
        <v>83</v>
      </c>
      <c r="C34" s="339"/>
      <c r="D34" s="337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42"/>
    </row>
    <row r="35" spans="2:25" ht="13.5" customHeight="1" x14ac:dyDescent="0.15">
      <c r="B35" s="340">
        <v>40511</v>
      </c>
      <c r="C35" s="341"/>
      <c r="D35" s="342">
        <v>40515</v>
      </c>
      <c r="E35" s="308">
        <v>2467.5</v>
      </c>
      <c r="F35" s="308">
        <v>2835</v>
      </c>
      <c r="G35" s="308">
        <v>2624.0118803018909</v>
      </c>
      <c r="H35" s="308">
        <v>8565.6</v>
      </c>
      <c r="I35" s="308">
        <v>1732.5</v>
      </c>
      <c r="J35" s="308">
        <v>1984.5</v>
      </c>
      <c r="K35" s="308">
        <v>1819.9392726059391</v>
      </c>
      <c r="L35" s="308">
        <v>10640.7</v>
      </c>
      <c r="M35" s="308">
        <v>1050</v>
      </c>
      <c r="N35" s="308">
        <v>1470</v>
      </c>
      <c r="O35" s="308">
        <v>1157.8561202576955</v>
      </c>
      <c r="P35" s="308">
        <v>3570.4</v>
      </c>
      <c r="Q35" s="308">
        <v>4515</v>
      </c>
      <c r="R35" s="308">
        <v>5040</v>
      </c>
      <c r="S35" s="308">
        <v>4724.9764265668828</v>
      </c>
      <c r="T35" s="308">
        <v>1518</v>
      </c>
      <c r="U35" s="308">
        <v>3570</v>
      </c>
      <c r="V35" s="308">
        <v>4200</v>
      </c>
      <c r="W35" s="308">
        <v>3902.0713740020647</v>
      </c>
      <c r="X35" s="308">
        <v>6355.6</v>
      </c>
      <c r="Y35" s="42"/>
    </row>
    <row r="36" spans="2:25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ht="13.5" customHeight="1" x14ac:dyDescent="0.15">
      <c r="B37" s="24" t="s">
        <v>35</v>
      </c>
      <c r="C37" s="363" t="s">
        <v>71</v>
      </c>
      <c r="D37" s="363"/>
    </row>
    <row r="38" spans="2:25" ht="13.5" customHeight="1" x14ac:dyDescent="0.15">
      <c r="B38" s="24" t="s">
        <v>32</v>
      </c>
      <c r="C38" s="363" t="s">
        <v>37</v>
      </c>
      <c r="D38" s="363"/>
    </row>
    <row r="39" spans="2:25" ht="13.5" customHeight="1" x14ac:dyDescent="0.15">
      <c r="B39" s="24"/>
      <c r="C39" s="363"/>
      <c r="D39" s="363"/>
    </row>
    <row r="40" spans="2:25" ht="13.5" customHeight="1" x14ac:dyDescent="0.15">
      <c r="B40" s="24"/>
      <c r="C40" s="363"/>
      <c r="D40" s="363"/>
    </row>
    <row r="41" spans="2:25" ht="13.5" customHeight="1" x14ac:dyDescent="0.15">
      <c r="B41" s="24"/>
      <c r="C41" s="363"/>
    </row>
    <row r="42" spans="2:25" ht="13.5" customHeight="1" x14ac:dyDescent="0.15">
      <c r="B42" s="24"/>
      <c r="C42" s="363"/>
    </row>
    <row r="43" spans="2:25" ht="13.5" customHeight="1" x14ac:dyDescent="0.15">
      <c r="B43" s="24"/>
      <c r="C43" s="363"/>
    </row>
  </sheetData>
  <phoneticPr fontId="7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Y43"/>
  <sheetViews>
    <sheetView zoomScale="75" workbookViewId="0">
      <selection activeCell="H23" sqref="H23"/>
    </sheetView>
  </sheetViews>
  <sheetFormatPr defaultColWidth="7.5" defaultRowHeight="12" x14ac:dyDescent="0.15"/>
  <cols>
    <col min="1" max="1" width="0.625" style="35" customWidth="1"/>
    <col min="2" max="2" width="5.375" style="35" customWidth="1"/>
    <col min="3" max="3" width="2.5" style="35" customWidth="1"/>
    <col min="4" max="4" width="5.5" style="35" customWidth="1"/>
    <col min="5" max="7" width="5.875" style="35" customWidth="1"/>
    <col min="8" max="8" width="7.5" style="35" customWidth="1"/>
    <col min="9" max="11" width="5.875" style="35" customWidth="1"/>
    <col min="12" max="12" width="8.125" style="35" customWidth="1"/>
    <col min="13" max="15" width="5.875" style="35" customWidth="1"/>
    <col min="16" max="16" width="7.75" style="35" customWidth="1"/>
    <col min="17" max="19" width="5.875" style="35" customWidth="1"/>
    <col min="20" max="20" width="8" style="35" customWidth="1"/>
    <col min="21" max="23" width="5.875" style="35" customWidth="1"/>
    <col min="24" max="24" width="7.75" style="35" customWidth="1"/>
    <col min="25" max="16384" width="7.5" style="35"/>
  </cols>
  <sheetData>
    <row r="1" spans="1:25" ht="15" customHeight="1" x14ac:dyDescent="0.15">
      <c r="A1" s="19"/>
      <c r="B1" s="348"/>
      <c r="C1" s="348"/>
      <c r="D1" s="348"/>
    </row>
    <row r="2" spans="1:25" ht="12.75" customHeight="1" x14ac:dyDescent="0.15">
      <c r="B2" s="19" t="str">
        <f>近交雑31!B2&amp;"　（つづき）"</f>
        <v>(4)交雑牛チルド「3」の品目別価格　（つづき）</v>
      </c>
      <c r="C2" s="349"/>
      <c r="D2" s="349"/>
    </row>
    <row r="3" spans="1:25" ht="12.75" customHeight="1" x14ac:dyDescent="0.15">
      <c r="B3" s="349"/>
      <c r="C3" s="349"/>
      <c r="D3" s="349"/>
      <c r="X3" s="24" t="s">
        <v>10</v>
      </c>
    </row>
    <row r="4" spans="1:25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5" ht="13.5" customHeight="1" x14ac:dyDescent="0.15">
      <c r="B5" s="15"/>
      <c r="C5" s="294" t="s">
        <v>261</v>
      </c>
      <c r="D5" s="293"/>
      <c r="E5" s="322" t="s">
        <v>285</v>
      </c>
      <c r="F5" s="323"/>
      <c r="G5" s="323"/>
      <c r="H5" s="324"/>
      <c r="I5" s="322" t="s">
        <v>286</v>
      </c>
      <c r="J5" s="323"/>
      <c r="K5" s="323"/>
      <c r="L5" s="324"/>
      <c r="M5" s="322" t="s">
        <v>287</v>
      </c>
      <c r="N5" s="323"/>
      <c r="O5" s="323"/>
      <c r="P5" s="324"/>
      <c r="Q5" s="322" t="s">
        <v>288</v>
      </c>
      <c r="R5" s="323"/>
      <c r="S5" s="323"/>
      <c r="T5" s="324"/>
      <c r="U5" s="322" t="s">
        <v>289</v>
      </c>
      <c r="V5" s="323"/>
      <c r="W5" s="323"/>
      <c r="X5" s="324"/>
      <c r="Y5" s="42"/>
    </row>
    <row r="6" spans="1:25" ht="13.5" customHeight="1" x14ac:dyDescent="0.15">
      <c r="B6" s="297" t="s">
        <v>274</v>
      </c>
      <c r="C6" s="325"/>
      <c r="D6" s="299"/>
      <c r="E6" s="327" t="s">
        <v>275</v>
      </c>
      <c r="F6" s="327" t="s">
        <v>173</v>
      </c>
      <c r="G6" s="327" t="s">
        <v>276</v>
      </c>
      <c r="H6" s="327" t="s">
        <v>8</v>
      </c>
      <c r="I6" s="327" t="s">
        <v>275</v>
      </c>
      <c r="J6" s="327" t="s">
        <v>173</v>
      </c>
      <c r="K6" s="327" t="s">
        <v>276</v>
      </c>
      <c r="L6" s="327" t="s">
        <v>8</v>
      </c>
      <c r="M6" s="327" t="s">
        <v>275</v>
      </c>
      <c r="N6" s="327" t="s">
        <v>173</v>
      </c>
      <c r="O6" s="327" t="s">
        <v>276</v>
      </c>
      <c r="P6" s="327" t="s">
        <v>8</v>
      </c>
      <c r="Q6" s="327" t="s">
        <v>275</v>
      </c>
      <c r="R6" s="327" t="s">
        <v>173</v>
      </c>
      <c r="S6" s="327" t="s">
        <v>276</v>
      </c>
      <c r="T6" s="327" t="s">
        <v>8</v>
      </c>
      <c r="U6" s="327" t="s">
        <v>275</v>
      </c>
      <c r="V6" s="327" t="s">
        <v>173</v>
      </c>
      <c r="W6" s="327" t="s">
        <v>276</v>
      </c>
      <c r="X6" s="327" t="s">
        <v>8</v>
      </c>
    </row>
    <row r="7" spans="1:25" ht="13.5" customHeight="1" x14ac:dyDescent="0.15">
      <c r="B7" s="10"/>
      <c r="C7" s="12"/>
      <c r="D7" s="18"/>
      <c r="E7" s="328"/>
      <c r="F7" s="328"/>
      <c r="G7" s="328" t="s">
        <v>277</v>
      </c>
      <c r="H7" s="328"/>
      <c r="I7" s="328"/>
      <c r="J7" s="328"/>
      <c r="K7" s="328" t="s">
        <v>277</v>
      </c>
      <c r="L7" s="328"/>
      <c r="M7" s="328"/>
      <c r="N7" s="328"/>
      <c r="O7" s="328" t="s">
        <v>277</v>
      </c>
      <c r="P7" s="328"/>
      <c r="Q7" s="328"/>
      <c r="R7" s="328"/>
      <c r="S7" s="328" t="s">
        <v>277</v>
      </c>
      <c r="T7" s="328"/>
      <c r="U7" s="328"/>
      <c r="V7" s="328"/>
      <c r="W7" s="328" t="s">
        <v>277</v>
      </c>
      <c r="X7" s="328"/>
    </row>
    <row r="8" spans="1:25" ht="13.5" customHeight="1" x14ac:dyDescent="0.15">
      <c r="B8" s="65" t="s">
        <v>72</v>
      </c>
      <c r="C8" s="289">
        <v>19</v>
      </c>
      <c r="D8" s="19" t="s">
        <v>105</v>
      </c>
      <c r="E8" s="302">
        <v>1050</v>
      </c>
      <c r="F8" s="302">
        <v>1731</v>
      </c>
      <c r="G8" s="302">
        <v>1422</v>
      </c>
      <c r="H8" s="302">
        <v>240264</v>
      </c>
      <c r="I8" s="302">
        <v>1470</v>
      </c>
      <c r="J8" s="302">
        <v>2048</v>
      </c>
      <c r="K8" s="302">
        <v>1741</v>
      </c>
      <c r="L8" s="302">
        <v>88807</v>
      </c>
      <c r="M8" s="302">
        <v>1523</v>
      </c>
      <c r="N8" s="302">
        <v>2100</v>
      </c>
      <c r="O8" s="302">
        <v>1789</v>
      </c>
      <c r="P8" s="302">
        <v>131534</v>
      </c>
      <c r="Q8" s="302">
        <v>1523</v>
      </c>
      <c r="R8" s="302">
        <v>2100</v>
      </c>
      <c r="S8" s="302">
        <v>1821</v>
      </c>
      <c r="T8" s="302">
        <v>118899</v>
      </c>
      <c r="U8" s="302">
        <v>1344</v>
      </c>
      <c r="V8" s="302">
        <v>1869</v>
      </c>
      <c r="W8" s="302">
        <v>1623</v>
      </c>
      <c r="X8" s="302">
        <v>113056</v>
      </c>
    </row>
    <row r="9" spans="1:25" ht="13.5" customHeight="1" x14ac:dyDescent="0.15">
      <c r="B9" s="65"/>
      <c r="C9" s="289">
        <v>20</v>
      </c>
      <c r="D9" s="19"/>
      <c r="E9" s="305">
        <v>840</v>
      </c>
      <c r="F9" s="305">
        <v>1575</v>
      </c>
      <c r="G9" s="305">
        <v>1310</v>
      </c>
      <c r="H9" s="305">
        <v>238902</v>
      </c>
      <c r="I9" s="305">
        <v>1260</v>
      </c>
      <c r="J9" s="305">
        <v>1890</v>
      </c>
      <c r="K9" s="305">
        <v>1662</v>
      </c>
      <c r="L9" s="305">
        <v>112142</v>
      </c>
      <c r="M9" s="305">
        <v>1313</v>
      </c>
      <c r="N9" s="305">
        <v>1943</v>
      </c>
      <c r="O9" s="305">
        <v>1701</v>
      </c>
      <c r="P9" s="305">
        <v>140845</v>
      </c>
      <c r="Q9" s="305">
        <v>1313</v>
      </c>
      <c r="R9" s="305">
        <v>1974</v>
      </c>
      <c r="S9" s="305">
        <v>1738</v>
      </c>
      <c r="T9" s="305">
        <v>133386</v>
      </c>
      <c r="U9" s="305">
        <v>1213</v>
      </c>
      <c r="V9" s="305">
        <v>1785</v>
      </c>
      <c r="W9" s="305">
        <v>1505</v>
      </c>
      <c r="X9" s="305">
        <v>132231</v>
      </c>
    </row>
    <row r="10" spans="1:25" ht="13.5" customHeight="1" x14ac:dyDescent="0.15">
      <c r="B10" s="67"/>
      <c r="C10" s="132">
        <v>21</v>
      </c>
      <c r="D10" s="12"/>
      <c r="E10" s="308">
        <v>735</v>
      </c>
      <c r="F10" s="308">
        <v>1575</v>
      </c>
      <c r="G10" s="308">
        <v>1199</v>
      </c>
      <c r="H10" s="308">
        <v>303127</v>
      </c>
      <c r="I10" s="308">
        <v>1313</v>
      </c>
      <c r="J10" s="308">
        <v>1943</v>
      </c>
      <c r="K10" s="308">
        <v>1619</v>
      </c>
      <c r="L10" s="308">
        <v>109310</v>
      </c>
      <c r="M10" s="308">
        <v>1365</v>
      </c>
      <c r="N10" s="308">
        <v>1943</v>
      </c>
      <c r="O10" s="308">
        <v>1646</v>
      </c>
      <c r="P10" s="308">
        <v>121480</v>
      </c>
      <c r="Q10" s="308">
        <v>1418</v>
      </c>
      <c r="R10" s="308">
        <v>1943</v>
      </c>
      <c r="S10" s="308">
        <v>1672</v>
      </c>
      <c r="T10" s="308">
        <v>125802</v>
      </c>
      <c r="U10" s="308">
        <v>1239</v>
      </c>
      <c r="V10" s="308">
        <v>1733</v>
      </c>
      <c r="W10" s="308">
        <v>1444</v>
      </c>
      <c r="X10" s="308">
        <v>167951</v>
      </c>
    </row>
    <row r="11" spans="1:25" ht="13.5" customHeight="1" x14ac:dyDescent="0.15">
      <c r="B11" s="65"/>
      <c r="C11" s="289">
        <v>11</v>
      </c>
      <c r="D11" s="30"/>
      <c r="E11" s="305">
        <v>788</v>
      </c>
      <c r="F11" s="305">
        <v>1155</v>
      </c>
      <c r="G11" s="305">
        <v>942</v>
      </c>
      <c r="H11" s="305">
        <v>31959</v>
      </c>
      <c r="I11" s="305">
        <v>1365</v>
      </c>
      <c r="J11" s="305">
        <v>1733</v>
      </c>
      <c r="K11" s="305">
        <v>1602</v>
      </c>
      <c r="L11" s="305">
        <v>11242</v>
      </c>
      <c r="M11" s="305">
        <v>1418</v>
      </c>
      <c r="N11" s="305">
        <v>1764</v>
      </c>
      <c r="O11" s="305">
        <v>1591</v>
      </c>
      <c r="P11" s="305">
        <v>11882</v>
      </c>
      <c r="Q11" s="305">
        <v>1418</v>
      </c>
      <c r="R11" s="305">
        <v>1785</v>
      </c>
      <c r="S11" s="305">
        <v>1597</v>
      </c>
      <c r="T11" s="305">
        <v>10888</v>
      </c>
      <c r="U11" s="305">
        <v>1239</v>
      </c>
      <c r="V11" s="305">
        <v>1628</v>
      </c>
      <c r="W11" s="305">
        <v>1406</v>
      </c>
      <c r="X11" s="305">
        <v>18752</v>
      </c>
    </row>
    <row r="12" spans="1:25" ht="13.5" customHeight="1" x14ac:dyDescent="0.15">
      <c r="B12" s="65"/>
      <c r="C12" s="289">
        <v>12</v>
      </c>
      <c r="D12" s="30"/>
      <c r="E12" s="305">
        <v>735</v>
      </c>
      <c r="F12" s="305">
        <v>1072</v>
      </c>
      <c r="G12" s="305">
        <v>972</v>
      </c>
      <c r="H12" s="305">
        <v>24828</v>
      </c>
      <c r="I12" s="305">
        <v>1418</v>
      </c>
      <c r="J12" s="305">
        <v>1733</v>
      </c>
      <c r="K12" s="305">
        <v>1602</v>
      </c>
      <c r="L12" s="305">
        <v>9488</v>
      </c>
      <c r="M12" s="305">
        <v>1470</v>
      </c>
      <c r="N12" s="305">
        <v>1733</v>
      </c>
      <c r="O12" s="305">
        <v>1598</v>
      </c>
      <c r="P12" s="305">
        <v>9712</v>
      </c>
      <c r="Q12" s="305">
        <v>1457</v>
      </c>
      <c r="R12" s="305">
        <v>1733</v>
      </c>
      <c r="S12" s="305">
        <v>1597</v>
      </c>
      <c r="T12" s="305">
        <v>8280</v>
      </c>
      <c r="U12" s="305">
        <v>1365</v>
      </c>
      <c r="V12" s="305">
        <v>1628</v>
      </c>
      <c r="W12" s="305">
        <v>1505</v>
      </c>
      <c r="X12" s="305">
        <v>13990</v>
      </c>
    </row>
    <row r="13" spans="1:25" ht="13.5" customHeight="1" x14ac:dyDescent="0.15">
      <c r="B13" s="65" t="s">
        <v>101</v>
      </c>
      <c r="C13" s="289">
        <v>1</v>
      </c>
      <c r="D13" s="30" t="s">
        <v>54</v>
      </c>
      <c r="E13" s="305">
        <v>788</v>
      </c>
      <c r="F13" s="305">
        <v>998</v>
      </c>
      <c r="G13" s="305">
        <v>901</v>
      </c>
      <c r="H13" s="305">
        <v>22334</v>
      </c>
      <c r="I13" s="305">
        <v>1313</v>
      </c>
      <c r="J13" s="305">
        <v>1680</v>
      </c>
      <c r="K13" s="305">
        <v>1528</v>
      </c>
      <c r="L13" s="305">
        <v>8144</v>
      </c>
      <c r="M13" s="305">
        <v>1313</v>
      </c>
      <c r="N13" s="305">
        <v>1680</v>
      </c>
      <c r="O13" s="305">
        <v>1512</v>
      </c>
      <c r="P13" s="305">
        <v>9654</v>
      </c>
      <c r="Q13" s="305">
        <v>1365</v>
      </c>
      <c r="R13" s="305">
        <v>1680</v>
      </c>
      <c r="S13" s="305">
        <v>1515</v>
      </c>
      <c r="T13" s="305">
        <v>7084</v>
      </c>
      <c r="U13" s="305">
        <v>1155</v>
      </c>
      <c r="V13" s="305">
        <v>1523</v>
      </c>
      <c r="W13" s="305">
        <v>1345</v>
      </c>
      <c r="X13" s="305">
        <v>12602</v>
      </c>
    </row>
    <row r="14" spans="1:25" ht="13.5" customHeight="1" x14ac:dyDescent="0.15">
      <c r="B14" s="65"/>
      <c r="C14" s="289">
        <v>2</v>
      </c>
      <c r="D14" s="30"/>
      <c r="E14" s="305">
        <v>819</v>
      </c>
      <c r="F14" s="305">
        <v>1155</v>
      </c>
      <c r="G14" s="305">
        <v>982</v>
      </c>
      <c r="H14" s="305">
        <v>23481</v>
      </c>
      <c r="I14" s="305">
        <v>1313</v>
      </c>
      <c r="J14" s="305">
        <v>1628</v>
      </c>
      <c r="K14" s="305">
        <v>1484</v>
      </c>
      <c r="L14" s="305">
        <v>8785</v>
      </c>
      <c r="M14" s="305">
        <v>1346</v>
      </c>
      <c r="N14" s="305">
        <v>1680</v>
      </c>
      <c r="O14" s="305">
        <v>1525</v>
      </c>
      <c r="P14" s="305">
        <v>9548</v>
      </c>
      <c r="Q14" s="305">
        <v>1344</v>
      </c>
      <c r="R14" s="305">
        <v>1680</v>
      </c>
      <c r="S14" s="305">
        <v>1554</v>
      </c>
      <c r="T14" s="305">
        <v>7126</v>
      </c>
      <c r="U14" s="305">
        <v>1208</v>
      </c>
      <c r="V14" s="305">
        <v>1523</v>
      </c>
      <c r="W14" s="305">
        <v>1386</v>
      </c>
      <c r="X14" s="305">
        <v>14132</v>
      </c>
    </row>
    <row r="15" spans="1:25" ht="13.5" customHeight="1" x14ac:dyDescent="0.15">
      <c r="B15" s="65"/>
      <c r="C15" s="289">
        <v>3</v>
      </c>
      <c r="D15" s="30"/>
      <c r="E15" s="305">
        <v>966</v>
      </c>
      <c r="F15" s="305">
        <v>1313</v>
      </c>
      <c r="G15" s="305">
        <v>1170</v>
      </c>
      <c r="H15" s="305">
        <v>32540</v>
      </c>
      <c r="I15" s="305">
        <v>1365</v>
      </c>
      <c r="J15" s="305">
        <v>1733</v>
      </c>
      <c r="K15" s="305">
        <v>1576</v>
      </c>
      <c r="L15" s="305">
        <v>12115</v>
      </c>
      <c r="M15" s="305">
        <v>1418</v>
      </c>
      <c r="N15" s="305">
        <v>1733</v>
      </c>
      <c r="O15" s="305">
        <v>1567</v>
      </c>
      <c r="P15" s="305">
        <v>11886</v>
      </c>
      <c r="Q15" s="305">
        <v>1418</v>
      </c>
      <c r="R15" s="305">
        <v>1785</v>
      </c>
      <c r="S15" s="305">
        <v>1584</v>
      </c>
      <c r="T15" s="305">
        <v>8384</v>
      </c>
      <c r="U15" s="305">
        <v>1260</v>
      </c>
      <c r="V15" s="305">
        <v>1575</v>
      </c>
      <c r="W15" s="305">
        <v>1431</v>
      </c>
      <c r="X15" s="305">
        <v>17291</v>
      </c>
    </row>
    <row r="16" spans="1:25" ht="13.5" customHeight="1" x14ac:dyDescent="0.15">
      <c r="B16" s="65"/>
      <c r="C16" s="289">
        <v>4</v>
      </c>
      <c r="D16" s="30"/>
      <c r="E16" s="305">
        <v>1050</v>
      </c>
      <c r="F16" s="305">
        <v>1509</v>
      </c>
      <c r="G16" s="305">
        <v>1275</v>
      </c>
      <c r="H16" s="305">
        <v>31781</v>
      </c>
      <c r="I16" s="305">
        <v>1391</v>
      </c>
      <c r="J16" s="305">
        <v>1785</v>
      </c>
      <c r="K16" s="305">
        <v>1599</v>
      </c>
      <c r="L16" s="305">
        <v>9910</v>
      </c>
      <c r="M16" s="305">
        <v>1418</v>
      </c>
      <c r="N16" s="305">
        <v>1785</v>
      </c>
      <c r="O16" s="305">
        <v>1590</v>
      </c>
      <c r="P16" s="305">
        <v>9279</v>
      </c>
      <c r="Q16" s="305">
        <v>1418</v>
      </c>
      <c r="R16" s="305">
        <v>1785</v>
      </c>
      <c r="S16" s="305">
        <v>1600</v>
      </c>
      <c r="T16" s="305">
        <v>6846</v>
      </c>
      <c r="U16" s="305">
        <v>1313</v>
      </c>
      <c r="V16" s="305">
        <v>1628</v>
      </c>
      <c r="W16" s="305">
        <v>1443</v>
      </c>
      <c r="X16" s="305">
        <v>14193</v>
      </c>
    </row>
    <row r="17" spans="2:24" ht="13.5" customHeight="1" x14ac:dyDescent="0.15">
      <c r="B17" s="65"/>
      <c r="C17" s="289">
        <v>5</v>
      </c>
      <c r="D17" s="30"/>
      <c r="E17" s="305">
        <v>1155</v>
      </c>
      <c r="F17" s="305">
        <v>1500</v>
      </c>
      <c r="G17" s="305">
        <v>1328</v>
      </c>
      <c r="H17" s="305">
        <v>36771</v>
      </c>
      <c r="I17" s="305">
        <v>1365</v>
      </c>
      <c r="J17" s="305">
        <v>1785</v>
      </c>
      <c r="K17" s="305">
        <v>1633</v>
      </c>
      <c r="L17" s="305">
        <v>9461</v>
      </c>
      <c r="M17" s="305">
        <v>1460</v>
      </c>
      <c r="N17" s="305">
        <v>1785</v>
      </c>
      <c r="O17" s="305">
        <v>1631</v>
      </c>
      <c r="P17" s="305">
        <v>10643</v>
      </c>
      <c r="Q17" s="305">
        <v>1449</v>
      </c>
      <c r="R17" s="305">
        <v>1838</v>
      </c>
      <c r="S17" s="305">
        <v>1654</v>
      </c>
      <c r="T17" s="305">
        <v>7303</v>
      </c>
      <c r="U17" s="305">
        <v>1313</v>
      </c>
      <c r="V17" s="305">
        <v>1680</v>
      </c>
      <c r="W17" s="305">
        <v>1452</v>
      </c>
      <c r="X17" s="305">
        <v>16400</v>
      </c>
    </row>
    <row r="18" spans="2:24" ht="13.5" customHeight="1" x14ac:dyDescent="0.15">
      <c r="B18" s="65"/>
      <c r="C18" s="289">
        <v>6</v>
      </c>
      <c r="D18" s="30"/>
      <c r="E18" s="305">
        <v>1050</v>
      </c>
      <c r="F18" s="305">
        <v>1500</v>
      </c>
      <c r="G18" s="305">
        <v>1321</v>
      </c>
      <c r="H18" s="305">
        <v>26566</v>
      </c>
      <c r="I18" s="305">
        <v>1365</v>
      </c>
      <c r="J18" s="305">
        <v>1738</v>
      </c>
      <c r="K18" s="305">
        <v>1592</v>
      </c>
      <c r="L18" s="305">
        <v>7699</v>
      </c>
      <c r="M18" s="305">
        <v>1460</v>
      </c>
      <c r="N18" s="305">
        <v>1838</v>
      </c>
      <c r="O18" s="305">
        <v>1638</v>
      </c>
      <c r="P18" s="305">
        <v>8214</v>
      </c>
      <c r="Q18" s="305">
        <v>1460</v>
      </c>
      <c r="R18" s="305">
        <v>1838</v>
      </c>
      <c r="S18" s="305">
        <v>1656</v>
      </c>
      <c r="T18" s="305">
        <v>7138</v>
      </c>
      <c r="U18" s="305">
        <v>1313</v>
      </c>
      <c r="V18" s="305">
        <v>1680</v>
      </c>
      <c r="W18" s="305">
        <v>1456</v>
      </c>
      <c r="X18" s="305">
        <v>11113</v>
      </c>
    </row>
    <row r="19" spans="2:24" ht="13.5" customHeight="1" x14ac:dyDescent="0.15">
      <c r="B19" s="65"/>
      <c r="C19" s="289">
        <v>7</v>
      </c>
      <c r="D19" s="30"/>
      <c r="E19" s="305">
        <v>1050</v>
      </c>
      <c r="F19" s="305">
        <v>1500</v>
      </c>
      <c r="G19" s="305">
        <v>1323</v>
      </c>
      <c r="H19" s="305">
        <v>24884</v>
      </c>
      <c r="I19" s="305">
        <v>1365</v>
      </c>
      <c r="J19" s="305">
        <v>1785</v>
      </c>
      <c r="K19" s="305">
        <v>1611</v>
      </c>
      <c r="L19" s="305">
        <v>6619</v>
      </c>
      <c r="M19" s="305">
        <v>1418</v>
      </c>
      <c r="N19" s="305">
        <v>1838</v>
      </c>
      <c r="O19" s="305">
        <v>1624</v>
      </c>
      <c r="P19" s="305">
        <v>6877</v>
      </c>
      <c r="Q19" s="305">
        <v>1439</v>
      </c>
      <c r="R19" s="305">
        <v>1785</v>
      </c>
      <c r="S19" s="305">
        <v>1655</v>
      </c>
      <c r="T19" s="305">
        <v>6815</v>
      </c>
      <c r="U19" s="305">
        <v>1260</v>
      </c>
      <c r="V19" s="305">
        <v>1680</v>
      </c>
      <c r="W19" s="305">
        <v>1439</v>
      </c>
      <c r="X19" s="305">
        <v>10174</v>
      </c>
    </row>
    <row r="20" spans="2:24" ht="13.5" customHeight="1" x14ac:dyDescent="0.15">
      <c r="B20" s="65"/>
      <c r="C20" s="351">
        <v>8</v>
      </c>
      <c r="D20" s="30"/>
      <c r="E20" s="305">
        <v>1155</v>
      </c>
      <c r="F20" s="305">
        <v>1449</v>
      </c>
      <c r="G20" s="305">
        <v>1319</v>
      </c>
      <c r="H20" s="305">
        <v>37375</v>
      </c>
      <c r="I20" s="305">
        <v>1407</v>
      </c>
      <c r="J20" s="305">
        <v>1785</v>
      </c>
      <c r="K20" s="305">
        <v>1623</v>
      </c>
      <c r="L20" s="305">
        <v>9502</v>
      </c>
      <c r="M20" s="305">
        <v>1449</v>
      </c>
      <c r="N20" s="305">
        <v>1829</v>
      </c>
      <c r="O20" s="305">
        <v>1622</v>
      </c>
      <c r="P20" s="305">
        <v>11089</v>
      </c>
      <c r="Q20" s="305">
        <v>1448</v>
      </c>
      <c r="R20" s="305">
        <v>1838</v>
      </c>
      <c r="S20" s="305">
        <v>1601</v>
      </c>
      <c r="T20" s="305">
        <v>9724</v>
      </c>
      <c r="U20" s="305">
        <v>1260</v>
      </c>
      <c r="V20" s="305">
        <v>1680</v>
      </c>
      <c r="W20" s="305">
        <v>1409</v>
      </c>
      <c r="X20" s="305">
        <v>15808</v>
      </c>
    </row>
    <row r="21" spans="2:24" ht="13.5" customHeight="1" x14ac:dyDescent="0.15">
      <c r="B21" s="350"/>
      <c r="C21" s="351">
        <v>9</v>
      </c>
      <c r="D21" s="352"/>
      <c r="E21" s="305">
        <v>1050</v>
      </c>
      <c r="F21" s="305">
        <v>1470</v>
      </c>
      <c r="G21" s="305">
        <v>1296</v>
      </c>
      <c r="H21" s="305">
        <v>28844</v>
      </c>
      <c r="I21" s="305">
        <v>1365</v>
      </c>
      <c r="J21" s="305">
        <v>1785</v>
      </c>
      <c r="K21" s="305">
        <v>1632</v>
      </c>
      <c r="L21" s="305">
        <v>7685</v>
      </c>
      <c r="M21" s="305">
        <v>1470</v>
      </c>
      <c r="N21" s="305">
        <v>1890</v>
      </c>
      <c r="O21" s="305">
        <v>1650</v>
      </c>
      <c r="P21" s="305">
        <v>6941</v>
      </c>
      <c r="Q21" s="305">
        <v>1470</v>
      </c>
      <c r="R21" s="305">
        <v>1943</v>
      </c>
      <c r="S21" s="305">
        <v>1688</v>
      </c>
      <c r="T21" s="305">
        <v>8056</v>
      </c>
      <c r="U21" s="305">
        <v>1260</v>
      </c>
      <c r="V21" s="305">
        <v>1680</v>
      </c>
      <c r="W21" s="305">
        <v>1476</v>
      </c>
      <c r="X21" s="305">
        <v>12524</v>
      </c>
    </row>
    <row r="22" spans="2:24" ht="13.5" customHeight="1" x14ac:dyDescent="0.15">
      <c r="B22" s="350"/>
      <c r="C22" s="351">
        <v>10</v>
      </c>
      <c r="D22" s="352"/>
      <c r="E22" s="305">
        <v>1049.895</v>
      </c>
      <c r="F22" s="305">
        <v>1500.03</v>
      </c>
      <c r="G22" s="305">
        <v>1270.2641805162521</v>
      </c>
      <c r="H22" s="305">
        <v>28533.4</v>
      </c>
      <c r="I22" s="305">
        <v>1438.5</v>
      </c>
      <c r="J22" s="305">
        <v>1785</v>
      </c>
      <c r="K22" s="305">
        <v>1653.3247478822107</v>
      </c>
      <c r="L22" s="305">
        <v>7159.8</v>
      </c>
      <c r="M22" s="305">
        <v>1470</v>
      </c>
      <c r="N22" s="305">
        <v>1785</v>
      </c>
      <c r="O22" s="305">
        <v>1665.1160260966694</v>
      </c>
      <c r="P22" s="305">
        <v>7644.6</v>
      </c>
      <c r="Q22" s="305">
        <v>1470</v>
      </c>
      <c r="R22" s="305">
        <v>1837.5</v>
      </c>
      <c r="S22" s="305">
        <v>1693.1752831485521</v>
      </c>
      <c r="T22" s="305">
        <v>8227.2000000000007</v>
      </c>
      <c r="U22" s="305">
        <v>1454.25</v>
      </c>
      <c r="V22" s="305">
        <v>1680</v>
      </c>
      <c r="W22" s="305">
        <v>1540.3453475491551</v>
      </c>
      <c r="X22" s="305">
        <v>11137.7</v>
      </c>
    </row>
    <row r="23" spans="2:24" ht="13.5" customHeight="1" x14ac:dyDescent="0.15">
      <c r="B23" s="354"/>
      <c r="C23" s="355">
        <v>11</v>
      </c>
      <c r="D23" s="356"/>
      <c r="E23" s="308">
        <v>945</v>
      </c>
      <c r="F23" s="308">
        <v>1500.24</v>
      </c>
      <c r="G23" s="308">
        <v>1197.7583241835807</v>
      </c>
      <c r="H23" s="308">
        <v>36802.699999999997</v>
      </c>
      <c r="I23" s="308">
        <v>1575</v>
      </c>
      <c r="J23" s="308">
        <v>1785</v>
      </c>
      <c r="K23" s="308">
        <v>1689.4180833670293</v>
      </c>
      <c r="L23" s="308">
        <v>8147</v>
      </c>
      <c r="M23" s="308">
        <v>1575</v>
      </c>
      <c r="N23" s="308">
        <v>1837.5</v>
      </c>
      <c r="O23" s="308">
        <v>1711.1926852655133</v>
      </c>
      <c r="P23" s="308">
        <v>9129.4</v>
      </c>
      <c r="Q23" s="308">
        <v>1575</v>
      </c>
      <c r="R23" s="308">
        <v>1890</v>
      </c>
      <c r="S23" s="308">
        <v>1718.181220581075</v>
      </c>
      <c r="T23" s="308">
        <v>8203.7999999999993</v>
      </c>
      <c r="U23" s="308">
        <v>1470</v>
      </c>
      <c r="V23" s="308">
        <v>1764</v>
      </c>
      <c r="W23" s="308">
        <v>1562.5015687393043</v>
      </c>
      <c r="X23" s="311">
        <v>12981.400000000001</v>
      </c>
    </row>
    <row r="24" spans="2:24" ht="13.5" customHeight="1" x14ac:dyDescent="0.15">
      <c r="B24" s="358"/>
      <c r="C24" s="359"/>
      <c r="D24" s="360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</row>
    <row r="25" spans="2:24" ht="13.5" customHeight="1" x14ac:dyDescent="0.15">
      <c r="B25" s="332"/>
      <c r="C25" s="359"/>
      <c r="D25" s="361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</row>
    <row r="26" spans="2:24" ht="13.5" customHeight="1" x14ac:dyDescent="0.15">
      <c r="B26" s="358" t="s">
        <v>79</v>
      </c>
      <c r="C26" s="359"/>
      <c r="D26" s="360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</row>
    <row r="27" spans="2:24" ht="13.5" customHeight="1" x14ac:dyDescent="0.15">
      <c r="B27" s="335">
        <v>40483</v>
      </c>
      <c r="C27" s="336"/>
      <c r="D27" s="337">
        <v>40487</v>
      </c>
      <c r="E27" s="305">
        <v>1050</v>
      </c>
      <c r="F27" s="305">
        <v>1500.24</v>
      </c>
      <c r="G27" s="305">
        <v>1232.4282541391844</v>
      </c>
      <c r="H27" s="305">
        <v>7016.1</v>
      </c>
      <c r="I27" s="305">
        <v>1575</v>
      </c>
      <c r="J27" s="305">
        <v>1785</v>
      </c>
      <c r="K27" s="305">
        <v>1705.3154674498285</v>
      </c>
      <c r="L27" s="305">
        <v>1527.9</v>
      </c>
      <c r="M27" s="305">
        <v>1575</v>
      </c>
      <c r="N27" s="305">
        <v>1785</v>
      </c>
      <c r="O27" s="305">
        <v>1720.4655915230555</v>
      </c>
      <c r="P27" s="305">
        <v>1972.3</v>
      </c>
      <c r="Q27" s="305">
        <v>1575</v>
      </c>
      <c r="R27" s="305">
        <v>1841.5950000000003</v>
      </c>
      <c r="S27" s="305">
        <v>1748.8981132075473</v>
      </c>
      <c r="T27" s="305">
        <v>1258</v>
      </c>
      <c r="U27" s="305">
        <v>1522.5</v>
      </c>
      <c r="V27" s="305">
        <v>1732.5</v>
      </c>
      <c r="W27" s="305">
        <v>1573.4233254994124</v>
      </c>
      <c r="X27" s="305">
        <v>2397.5</v>
      </c>
    </row>
    <row r="28" spans="2:24" ht="13.5" customHeight="1" x14ac:dyDescent="0.15">
      <c r="B28" s="338" t="s">
        <v>80</v>
      </c>
      <c r="C28" s="339"/>
      <c r="D28" s="337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</row>
    <row r="29" spans="2:24" ht="13.5" customHeight="1" x14ac:dyDescent="0.15">
      <c r="B29" s="335">
        <v>40490</v>
      </c>
      <c r="C29" s="336"/>
      <c r="D29" s="337">
        <v>40494</v>
      </c>
      <c r="E29" s="123">
        <v>1099.98</v>
      </c>
      <c r="F29" s="123">
        <v>1396.5</v>
      </c>
      <c r="G29" s="123">
        <v>1233.5307933194154</v>
      </c>
      <c r="H29" s="123">
        <v>8069.1</v>
      </c>
      <c r="I29" s="123">
        <v>1575</v>
      </c>
      <c r="J29" s="123">
        <v>1785</v>
      </c>
      <c r="K29" s="123">
        <v>1688.3338401654303</v>
      </c>
      <c r="L29" s="123">
        <v>1686</v>
      </c>
      <c r="M29" s="123">
        <v>1575</v>
      </c>
      <c r="N29" s="123">
        <v>1837.5</v>
      </c>
      <c r="O29" s="123">
        <v>1667.796150348591</v>
      </c>
      <c r="P29" s="123">
        <v>1985</v>
      </c>
      <c r="Q29" s="123">
        <v>1575</v>
      </c>
      <c r="R29" s="123">
        <v>1890</v>
      </c>
      <c r="S29" s="123">
        <v>1678.4277411735457</v>
      </c>
      <c r="T29" s="123">
        <v>2452.5</v>
      </c>
      <c r="U29" s="123">
        <v>1522.5</v>
      </c>
      <c r="V29" s="123">
        <v>1764</v>
      </c>
      <c r="W29" s="123">
        <v>1547.442715231788</v>
      </c>
      <c r="X29" s="123">
        <v>2853</v>
      </c>
    </row>
    <row r="30" spans="2:24" ht="13.5" customHeight="1" x14ac:dyDescent="0.15">
      <c r="B30" s="338" t="s">
        <v>81</v>
      </c>
      <c r="C30" s="339"/>
      <c r="D30" s="337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</row>
    <row r="31" spans="2:24" ht="13.5" customHeight="1" x14ac:dyDescent="0.15">
      <c r="B31" s="335">
        <v>40497</v>
      </c>
      <c r="C31" s="336"/>
      <c r="D31" s="337">
        <v>40501</v>
      </c>
      <c r="E31" s="305">
        <v>1072.7850000000001</v>
      </c>
      <c r="F31" s="305">
        <v>1417.5</v>
      </c>
      <c r="G31" s="305">
        <v>1230.08246405413</v>
      </c>
      <c r="H31" s="305">
        <v>6822.8</v>
      </c>
      <c r="I31" s="305">
        <v>1575</v>
      </c>
      <c r="J31" s="305">
        <v>1785</v>
      </c>
      <c r="K31" s="305">
        <v>1711.6301303718012</v>
      </c>
      <c r="L31" s="305">
        <v>1495.2</v>
      </c>
      <c r="M31" s="305">
        <v>1575</v>
      </c>
      <c r="N31" s="305">
        <v>1837.5</v>
      </c>
      <c r="O31" s="305">
        <v>1714.3292147171881</v>
      </c>
      <c r="P31" s="305">
        <v>1508.6</v>
      </c>
      <c r="Q31" s="305">
        <v>1575</v>
      </c>
      <c r="R31" s="305">
        <v>1874.25</v>
      </c>
      <c r="S31" s="305">
        <v>1745.1595253790379</v>
      </c>
      <c r="T31" s="305">
        <v>1283.5</v>
      </c>
      <c r="U31" s="305">
        <v>1522.5</v>
      </c>
      <c r="V31" s="305">
        <v>1732.5</v>
      </c>
      <c r="W31" s="305">
        <v>1555.5822181484878</v>
      </c>
      <c r="X31" s="305">
        <v>2168.1</v>
      </c>
    </row>
    <row r="32" spans="2:24" ht="13.5" customHeight="1" x14ac:dyDescent="0.15">
      <c r="B32" s="338" t="s">
        <v>82</v>
      </c>
      <c r="C32" s="339"/>
      <c r="D32" s="337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</row>
    <row r="33" spans="2:24" ht="13.5" customHeight="1" x14ac:dyDescent="0.15">
      <c r="B33" s="335">
        <v>40504</v>
      </c>
      <c r="C33" s="336"/>
      <c r="D33" s="337">
        <v>40508</v>
      </c>
      <c r="E33" s="305">
        <v>1029</v>
      </c>
      <c r="F33" s="305">
        <v>1407</v>
      </c>
      <c r="G33" s="305">
        <v>1195.9519299928077</v>
      </c>
      <c r="H33" s="305">
        <v>7450.5</v>
      </c>
      <c r="I33" s="305">
        <v>1575</v>
      </c>
      <c r="J33" s="305">
        <v>1785</v>
      </c>
      <c r="K33" s="305">
        <v>1681.0646746251268</v>
      </c>
      <c r="L33" s="305">
        <v>1601.4</v>
      </c>
      <c r="M33" s="305">
        <v>1627.5</v>
      </c>
      <c r="N33" s="305">
        <v>1837.5</v>
      </c>
      <c r="O33" s="305">
        <v>1734.3923831506065</v>
      </c>
      <c r="P33" s="305">
        <v>1848.8</v>
      </c>
      <c r="Q33" s="305">
        <v>1646.8200000000002</v>
      </c>
      <c r="R33" s="305">
        <v>1837.5</v>
      </c>
      <c r="S33" s="305">
        <v>1757.454545454546</v>
      </c>
      <c r="T33" s="305">
        <v>2026.8</v>
      </c>
      <c r="U33" s="305">
        <v>1522.5</v>
      </c>
      <c r="V33" s="305">
        <v>1732.5</v>
      </c>
      <c r="W33" s="305">
        <v>1564.3389017866155</v>
      </c>
      <c r="X33" s="305">
        <v>3101</v>
      </c>
    </row>
    <row r="34" spans="2:24" ht="13.5" customHeight="1" x14ac:dyDescent="0.15">
      <c r="B34" s="338" t="s">
        <v>83</v>
      </c>
      <c r="C34" s="339"/>
      <c r="D34" s="337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</row>
    <row r="35" spans="2:24" ht="13.5" customHeight="1" x14ac:dyDescent="0.15">
      <c r="B35" s="340">
        <v>40511</v>
      </c>
      <c r="C35" s="341"/>
      <c r="D35" s="342">
        <v>40515</v>
      </c>
      <c r="E35" s="308">
        <v>945</v>
      </c>
      <c r="F35" s="308">
        <v>1312.5</v>
      </c>
      <c r="G35" s="308">
        <v>1144.4805423021214</v>
      </c>
      <c r="H35" s="308">
        <v>7444.2</v>
      </c>
      <c r="I35" s="308">
        <v>1575</v>
      </c>
      <c r="J35" s="308">
        <v>1785</v>
      </c>
      <c r="K35" s="308">
        <v>1676.7014771138533</v>
      </c>
      <c r="L35" s="308">
        <v>1836.5</v>
      </c>
      <c r="M35" s="308">
        <v>1575</v>
      </c>
      <c r="N35" s="308">
        <v>1805.2650000000001</v>
      </c>
      <c r="O35" s="308">
        <v>1720.8684961928934</v>
      </c>
      <c r="P35" s="308">
        <v>1814.7</v>
      </c>
      <c r="Q35" s="308">
        <v>1591.6950000000002</v>
      </c>
      <c r="R35" s="308">
        <v>1785</v>
      </c>
      <c r="S35" s="308">
        <v>1716.265146663251</v>
      </c>
      <c r="T35" s="308">
        <v>1183</v>
      </c>
      <c r="U35" s="308">
        <v>1470</v>
      </c>
      <c r="V35" s="308">
        <v>1753.5</v>
      </c>
      <c r="W35" s="308">
        <v>1562.7200519006872</v>
      </c>
      <c r="X35" s="308">
        <v>2461.8000000000002</v>
      </c>
    </row>
    <row r="36" spans="2:24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ht="13.5" customHeight="1" x14ac:dyDescent="0.15">
      <c r="B37" s="24"/>
      <c r="C37" s="363"/>
      <c r="D37" s="363"/>
    </row>
    <row r="38" spans="2:24" ht="13.5" customHeight="1" x14ac:dyDescent="0.15">
      <c r="B38" s="25"/>
      <c r="C38" s="363"/>
      <c r="D38" s="363"/>
    </row>
    <row r="39" spans="2:24" ht="13.5" customHeight="1" x14ac:dyDescent="0.15">
      <c r="B39" s="25"/>
      <c r="C39" s="363"/>
      <c r="D39" s="363"/>
    </row>
    <row r="40" spans="2:24" ht="13.5" customHeight="1" x14ac:dyDescent="0.15">
      <c r="B40" s="25"/>
      <c r="C40" s="363"/>
      <c r="D40" s="363"/>
    </row>
    <row r="41" spans="2:24" ht="13.5" customHeight="1" x14ac:dyDescent="0.15">
      <c r="B41" s="24"/>
      <c r="C41" s="363"/>
    </row>
    <row r="42" spans="2:24" ht="13.5" customHeight="1" x14ac:dyDescent="0.15">
      <c r="B42" s="24"/>
      <c r="C42" s="363"/>
    </row>
    <row r="43" spans="2:24" ht="13.5" customHeight="1" x14ac:dyDescent="0.15">
      <c r="B43" s="24"/>
      <c r="C43" s="363"/>
    </row>
  </sheetData>
  <phoneticPr fontId="7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43"/>
  <sheetViews>
    <sheetView showZeros="0" zoomScale="75" workbookViewId="0">
      <selection activeCell="H23" sqref="H23"/>
    </sheetView>
  </sheetViews>
  <sheetFormatPr defaultColWidth="7.5" defaultRowHeight="12" x14ac:dyDescent="0.15"/>
  <cols>
    <col min="1" max="1" width="1.625" style="35" customWidth="1"/>
    <col min="2" max="2" width="8.125" style="35" customWidth="1"/>
    <col min="3" max="3" width="2.875" style="35" customWidth="1"/>
    <col min="4" max="4" width="7.3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28" ht="15" customHeight="1" x14ac:dyDescent="0.15">
      <c r="A1" s="19"/>
      <c r="B1" s="348"/>
      <c r="C1" s="348"/>
      <c r="D1" s="348"/>
    </row>
    <row r="2" spans="1:28" ht="12.75" customHeight="1" x14ac:dyDescent="0.15">
      <c r="B2" s="19" t="str">
        <f>近交雑32!B2</f>
        <v>(4)交雑牛チルド「3」の品目別価格　（つづき）</v>
      </c>
      <c r="C2" s="349"/>
      <c r="D2" s="349"/>
    </row>
    <row r="3" spans="1:28" ht="12.75" customHeight="1" x14ac:dyDescent="0.15">
      <c r="B3" s="349"/>
      <c r="C3" s="349"/>
      <c r="D3" s="349"/>
      <c r="P3" s="24" t="s">
        <v>10</v>
      </c>
    </row>
    <row r="4" spans="1:28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28" ht="13.5" customHeight="1" x14ac:dyDescent="0.15">
      <c r="B5" s="15"/>
      <c r="C5" s="294" t="s">
        <v>261</v>
      </c>
      <c r="D5" s="293"/>
      <c r="E5" s="322" t="s">
        <v>290</v>
      </c>
      <c r="F5" s="323"/>
      <c r="G5" s="323"/>
      <c r="H5" s="324"/>
      <c r="I5" s="322" t="s">
        <v>291</v>
      </c>
      <c r="J5" s="323"/>
      <c r="K5" s="323"/>
      <c r="L5" s="324"/>
      <c r="M5" s="322" t="s">
        <v>292</v>
      </c>
      <c r="N5" s="323"/>
      <c r="O5" s="323"/>
      <c r="P5" s="324"/>
    </row>
    <row r="6" spans="1:28" ht="13.5" customHeight="1" x14ac:dyDescent="0.15">
      <c r="B6" s="297" t="s">
        <v>274</v>
      </c>
      <c r="C6" s="325"/>
      <c r="D6" s="299"/>
      <c r="E6" s="327" t="s">
        <v>275</v>
      </c>
      <c r="F6" s="327" t="s">
        <v>173</v>
      </c>
      <c r="G6" s="327" t="s">
        <v>276</v>
      </c>
      <c r="H6" s="327" t="s">
        <v>8</v>
      </c>
      <c r="I6" s="327" t="s">
        <v>275</v>
      </c>
      <c r="J6" s="327" t="s">
        <v>173</v>
      </c>
      <c r="K6" s="327" t="s">
        <v>276</v>
      </c>
      <c r="L6" s="327" t="s">
        <v>8</v>
      </c>
      <c r="M6" s="327" t="s">
        <v>275</v>
      </c>
      <c r="N6" s="327" t="s">
        <v>173</v>
      </c>
      <c r="O6" s="327" t="s">
        <v>276</v>
      </c>
      <c r="P6" s="327" t="s">
        <v>8</v>
      </c>
    </row>
    <row r="7" spans="1:28" ht="13.5" customHeight="1" x14ac:dyDescent="0.15">
      <c r="B7" s="10"/>
      <c r="C7" s="12"/>
      <c r="D7" s="18"/>
      <c r="E7" s="328"/>
      <c r="F7" s="328"/>
      <c r="G7" s="328" t="s">
        <v>277</v>
      </c>
      <c r="H7" s="328"/>
      <c r="I7" s="328"/>
      <c r="J7" s="328"/>
      <c r="K7" s="328" t="s">
        <v>277</v>
      </c>
      <c r="L7" s="328"/>
      <c r="M7" s="328"/>
      <c r="N7" s="328"/>
      <c r="O7" s="328" t="s">
        <v>277</v>
      </c>
      <c r="P7" s="328"/>
    </row>
    <row r="8" spans="1:28" ht="13.5" customHeight="1" x14ac:dyDescent="0.15">
      <c r="B8" s="65" t="s">
        <v>72</v>
      </c>
      <c r="C8" s="289">
        <v>19</v>
      </c>
      <c r="D8" s="19" t="s">
        <v>105</v>
      </c>
      <c r="E8" s="302">
        <v>924</v>
      </c>
      <c r="F8" s="302">
        <v>1418</v>
      </c>
      <c r="G8" s="302">
        <v>1054</v>
      </c>
      <c r="H8" s="302">
        <v>157832</v>
      </c>
      <c r="I8" s="302">
        <v>1449</v>
      </c>
      <c r="J8" s="302">
        <v>2048</v>
      </c>
      <c r="K8" s="302">
        <v>1718</v>
      </c>
      <c r="L8" s="302">
        <v>196832</v>
      </c>
      <c r="M8" s="302">
        <v>1943</v>
      </c>
      <c r="N8" s="302">
        <v>2536</v>
      </c>
      <c r="O8" s="302">
        <v>2329</v>
      </c>
      <c r="P8" s="302">
        <v>834916</v>
      </c>
      <c r="Q8" s="3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ht="13.5" customHeight="1" x14ac:dyDescent="0.15">
      <c r="B9" s="65"/>
      <c r="C9" s="289">
        <v>20</v>
      </c>
      <c r="D9" s="19"/>
      <c r="E9" s="305">
        <v>945</v>
      </c>
      <c r="F9" s="305">
        <v>1260</v>
      </c>
      <c r="G9" s="305">
        <v>1059</v>
      </c>
      <c r="H9" s="305">
        <v>172126</v>
      </c>
      <c r="I9" s="305">
        <v>1365</v>
      </c>
      <c r="J9" s="305">
        <v>1943</v>
      </c>
      <c r="K9" s="305">
        <v>1651</v>
      </c>
      <c r="L9" s="305">
        <v>198425</v>
      </c>
      <c r="M9" s="305">
        <v>1838</v>
      </c>
      <c r="N9" s="305">
        <v>2604</v>
      </c>
      <c r="O9" s="305">
        <v>2238</v>
      </c>
      <c r="P9" s="305">
        <v>799697</v>
      </c>
      <c r="Q9" s="3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ht="13.5" customHeight="1" x14ac:dyDescent="0.15">
      <c r="B10" s="67"/>
      <c r="C10" s="132">
        <v>21</v>
      </c>
      <c r="D10" s="12"/>
      <c r="E10" s="308">
        <v>840</v>
      </c>
      <c r="F10" s="308">
        <v>1260</v>
      </c>
      <c r="G10" s="308">
        <v>1033</v>
      </c>
      <c r="H10" s="308">
        <v>224344</v>
      </c>
      <c r="I10" s="308">
        <v>1260</v>
      </c>
      <c r="J10" s="308">
        <v>1890</v>
      </c>
      <c r="K10" s="308">
        <v>1560</v>
      </c>
      <c r="L10" s="308">
        <v>343303</v>
      </c>
      <c r="M10" s="308">
        <v>1680</v>
      </c>
      <c r="N10" s="308">
        <v>2485</v>
      </c>
      <c r="O10" s="308">
        <v>2135</v>
      </c>
      <c r="P10" s="308">
        <v>792497</v>
      </c>
      <c r="Q10" s="3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3.5" customHeight="1" x14ac:dyDescent="0.15">
      <c r="B11" s="65"/>
      <c r="C11" s="289">
        <v>11</v>
      </c>
      <c r="D11" s="30"/>
      <c r="E11" s="305">
        <v>893</v>
      </c>
      <c r="F11" s="305">
        <v>1260</v>
      </c>
      <c r="G11" s="305">
        <v>1024</v>
      </c>
      <c r="H11" s="305">
        <v>26657</v>
      </c>
      <c r="I11" s="305">
        <v>1365</v>
      </c>
      <c r="J11" s="305">
        <v>1764</v>
      </c>
      <c r="K11" s="305">
        <v>1535</v>
      </c>
      <c r="L11" s="305">
        <v>35811</v>
      </c>
      <c r="M11" s="305">
        <v>1785</v>
      </c>
      <c r="N11" s="305">
        <v>2237</v>
      </c>
      <c r="O11" s="305">
        <v>2034</v>
      </c>
      <c r="P11" s="305">
        <v>71090</v>
      </c>
    </row>
    <row r="12" spans="1:28" ht="13.5" customHeight="1" x14ac:dyDescent="0.15">
      <c r="B12" s="65"/>
      <c r="C12" s="289">
        <v>12</v>
      </c>
      <c r="D12" s="30"/>
      <c r="E12" s="305">
        <v>945</v>
      </c>
      <c r="F12" s="305">
        <v>1134</v>
      </c>
      <c r="G12" s="305">
        <v>1024</v>
      </c>
      <c r="H12" s="305">
        <v>19444</v>
      </c>
      <c r="I12" s="305">
        <v>1450</v>
      </c>
      <c r="J12" s="305">
        <v>1707</v>
      </c>
      <c r="K12" s="305">
        <v>1574</v>
      </c>
      <c r="L12" s="305">
        <v>32033</v>
      </c>
      <c r="M12" s="305">
        <v>1827</v>
      </c>
      <c r="N12" s="305">
        <v>2237</v>
      </c>
      <c r="O12" s="305">
        <v>2048</v>
      </c>
      <c r="P12" s="305">
        <v>77999</v>
      </c>
    </row>
    <row r="13" spans="1:28" ht="13.5" customHeight="1" x14ac:dyDescent="0.15">
      <c r="B13" s="65" t="s">
        <v>101</v>
      </c>
      <c r="C13" s="289">
        <v>1</v>
      </c>
      <c r="D13" s="30" t="s">
        <v>54</v>
      </c>
      <c r="E13" s="305">
        <v>840</v>
      </c>
      <c r="F13" s="305">
        <v>1103</v>
      </c>
      <c r="G13" s="305">
        <v>1006</v>
      </c>
      <c r="H13" s="305">
        <v>18568</v>
      </c>
      <c r="I13" s="305">
        <v>1313</v>
      </c>
      <c r="J13" s="305">
        <v>1680</v>
      </c>
      <c r="K13" s="305">
        <v>1468</v>
      </c>
      <c r="L13" s="305">
        <v>30050</v>
      </c>
      <c r="M13" s="305">
        <v>1890</v>
      </c>
      <c r="N13" s="305">
        <v>2202</v>
      </c>
      <c r="O13" s="305">
        <v>2040</v>
      </c>
      <c r="P13" s="305">
        <v>73763</v>
      </c>
    </row>
    <row r="14" spans="1:28" ht="13.5" customHeight="1" x14ac:dyDescent="0.15">
      <c r="B14" s="65"/>
      <c r="C14" s="289">
        <v>2</v>
      </c>
      <c r="D14" s="30"/>
      <c r="E14" s="305">
        <v>893</v>
      </c>
      <c r="F14" s="305">
        <v>1155</v>
      </c>
      <c r="G14" s="305">
        <v>1027</v>
      </c>
      <c r="H14" s="305">
        <v>21252</v>
      </c>
      <c r="I14" s="305">
        <v>1260</v>
      </c>
      <c r="J14" s="305">
        <v>1680</v>
      </c>
      <c r="K14" s="305">
        <v>1479</v>
      </c>
      <c r="L14" s="305">
        <v>29368</v>
      </c>
      <c r="M14" s="305">
        <v>1680</v>
      </c>
      <c r="N14" s="305">
        <v>2100</v>
      </c>
      <c r="O14" s="305">
        <v>1928</v>
      </c>
      <c r="P14" s="305">
        <v>64365</v>
      </c>
    </row>
    <row r="15" spans="1:28" ht="13.5" customHeight="1" x14ac:dyDescent="0.15">
      <c r="B15" s="65"/>
      <c r="C15" s="289">
        <v>3</v>
      </c>
      <c r="D15" s="30"/>
      <c r="E15" s="305">
        <v>893</v>
      </c>
      <c r="F15" s="305">
        <v>1155</v>
      </c>
      <c r="G15" s="305">
        <v>1035</v>
      </c>
      <c r="H15" s="305">
        <v>22169</v>
      </c>
      <c r="I15" s="305">
        <v>1365</v>
      </c>
      <c r="J15" s="305">
        <v>1764</v>
      </c>
      <c r="K15" s="305">
        <v>1512</v>
      </c>
      <c r="L15" s="305">
        <v>30841</v>
      </c>
      <c r="M15" s="305">
        <v>1680</v>
      </c>
      <c r="N15" s="305">
        <v>2237</v>
      </c>
      <c r="O15" s="305">
        <v>1953</v>
      </c>
      <c r="P15" s="305">
        <v>85594</v>
      </c>
    </row>
    <row r="16" spans="1:28" ht="13.5" customHeight="1" x14ac:dyDescent="0.15">
      <c r="B16" s="65"/>
      <c r="C16" s="289">
        <v>4</v>
      </c>
      <c r="D16" s="30"/>
      <c r="E16" s="305">
        <v>945</v>
      </c>
      <c r="F16" s="305">
        <v>1155</v>
      </c>
      <c r="G16" s="305">
        <v>1033</v>
      </c>
      <c r="H16" s="305">
        <v>19104</v>
      </c>
      <c r="I16" s="305">
        <v>1365</v>
      </c>
      <c r="J16" s="305">
        <v>1785</v>
      </c>
      <c r="K16" s="305">
        <v>1556</v>
      </c>
      <c r="L16" s="305">
        <v>33186</v>
      </c>
      <c r="M16" s="305">
        <v>1995</v>
      </c>
      <c r="N16" s="305">
        <v>2363</v>
      </c>
      <c r="O16" s="305">
        <v>2176</v>
      </c>
      <c r="P16" s="305">
        <v>65440</v>
      </c>
    </row>
    <row r="17" spans="2:16" ht="13.5" customHeight="1" x14ac:dyDescent="0.15">
      <c r="B17" s="65"/>
      <c r="C17" s="289">
        <v>5</v>
      </c>
      <c r="D17" s="30"/>
      <c r="E17" s="305">
        <v>840</v>
      </c>
      <c r="F17" s="305">
        <v>1155</v>
      </c>
      <c r="G17" s="305">
        <v>1026</v>
      </c>
      <c r="H17" s="305">
        <v>22961</v>
      </c>
      <c r="I17" s="305">
        <v>1365</v>
      </c>
      <c r="J17" s="305">
        <v>1785</v>
      </c>
      <c r="K17" s="305">
        <v>1572</v>
      </c>
      <c r="L17" s="305">
        <v>43759</v>
      </c>
      <c r="M17" s="305">
        <v>1974</v>
      </c>
      <c r="N17" s="305">
        <v>2363</v>
      </c>
      <c r="O17" s="305">
        <v>2170</v>
      </c>
      <c r="P17" s="305">
        <v>89145</v>
      </c>
    </row>
    <row r="18" spans="2:16" ht="13.5" customHeight="1" x14ac:dyDescent="0.15">
      <c r="B18" s="65"/>
      <c r="C18" s="289">
        <v>6</v>
      </c>
      <c r="D18" s="30"/>
      <c r="E18" s="305">
        <v>893</v>
      </c>
      <c r="F18" s="305">
        <v>1260</v>
      </c>
      <c r="G18" s="305">
        <v>1028</v>
      </c>
      <c r="H18" s="305">
        <v>19104</v>
      </c>
      <c r="I18" s="305">
        <v>1365</v>
      </c>
      <c r="J18" s="305">
        <v>1785</v>
      </c>
      <c r="K18" s="305">
        <v>1580</v>
      </c>
      <c r="L18" s="305">
        <v>29024</v>
      </c>
      <c r="M18" s="305">
        <v>1785</v>
      </c>
      <c r="N18" s="305">
        <v>2426</v>
      </c>
      <c r="O18" s="305">
        <v>2156</v>
      </c>
      <c r="P18" s="305">
        <v>59693</v>
      </c>
    </row>
    <row r="19" spans="2:16" ht="13.5" customHeight="1" x14ac:dyDescent="0.15">
      <c r="B19" s="65"/>
      <c r="C19" s="289">
        <v>7</v>
      </c>
      <c r="D19" s="30"/>
      <c r="E19" s="305">
        <v>893</v>
      </c>
      <c r="F19" s="305">
        <v>1260</v>
      </c>
      <c r="G19" s="305">
        <v>1015</v>
      </c>
      <c r="H19" s="305">
        <v>17584</v>
      </c>
      <c r="I19" s="305">
        <v>1365</v>
      </c>
      <c r="J19" s="305">
        <v>1785</v>
      </c>
      <c r="K19" s="305">
        <v>1547</v>
      </c>
      <c r="L19" s="305">
        <v>23401</v>
      </c>
      <c r="M19" s="305">
        <v>1701</v>
      </c>
      <c r="N19" s="305">
        <v>2363</v>
      </c>
      <c r="O19" s="305">
        <v>2065</v>
      </c>
      <c r="P19" s="305">
        <v>55130</v>
      </c>
    </row>
    <row r="20" spans="2:16" ht="13.5" customHeight="1" x14ac:dyDescent="0.15">
      <c r="B20" s="65"/>
      <c r="C20" s="351">
        <v>8</v>
      </c>
      <c r="D20" s="30"/>
      <c r="E20" s="305">
        <v>840</v>
      </c>
      <c r="F20" s="305">
        <v>1155</v>
      </c>
      <c r="G20" s="305">
        <v>1009</v>
      </c>
      <c r="H20" s="305">
        <v>22061</v>
      </c>
      <c r="I20" s="305">
        <v>1418</v>
      </c>
      <c r="J20" s="305">
        <v>1680</v>
      </c>
      <c r="K20" s="305">
        <v>1529</v>
      </c>
      <c r="L20" s="305">
        <v>37907</v>
      </c>
      <c r="M20" s="305">
        <v>1733</v>
      </c>
      <c r="N20" s="305">
        <v>2289</v>
      </c>
      <c r="O20" s="305">
        <v>2008</v>
      </c>
      <c r="P20" s="305">
        <v>74735</v>
      </c>
    </row>
    <row r="21" spans="2:16" ht="13.5" customHeight="1" x14ac:dyDescent="0.15">
      <c r="B21" s="350"/>
      <c r="C21" s="351">
        <v>9</v>
      </c>
      <c r="D21" s="352"/>
      <c r="E21" s="305">
        <v>998</v>
      </c>
      <c r="F21" s="305">
        <v>1228</v>
      </c>
      <c r="G21" s="305">
        <v>1042</v>
      </c>
      <c r="H21" s="305">
        <v>21603</v>
      </c>
      <c r="I21" s="305">
        <v>1418</v>
      </c>
      <c r="J21" s="305">
        <v>1817</v>
      </c>
      <c r="K21" s="305">
        <v>1546</v>
      </c>
      <c r="L21" s="305">
        <v>34250</v>
      </c>
      <c r="M21" s="305">
        <v>1838</v>
      </c>
      <c r="N21" s="305">
        <v>2315</v>
      </c>
      <c r="O21" s="305">
        <v>2002</v>
      </c>
      <c r="P21" s="305">
        <v>85242</v>
      </c>
    </row>
    <row r="22" spans="2:16" ht="13.5" customHeight="1" x14ac:dyDescent="0.15">
      <c r="B22" s="350"/>
      <c r="C22" s="351">
        <v>10</v>
      </c>
      <c r="D22" s="352"/>
      <c r="E22" s="305">
        <v>997.5</v>
      </c>
      <c r="F22" s="305">
        <v>1365</v>
      </c>
      <c r="G22" s="305">
        <v>1050.7306607049838</v>
      </c>
      <c r="H22" s="305">
        <v>21209</v>
      </c>
      <c r="I22" s="305">
        <v>1417.5</v>
      </c>
      <c r="J22" s="305">
        <v>1837.5</v>
      </c>
      <c r="K22" s="305">
        <v>1612.8740911996904</v>
      </c>
      <c r="L22" s="305">
        <v>36218.700000000004</v>
      </c>
      <c r="M22" s="305">
        <v>1900.5</v>
      </c>
      <c r="N22" s="305">
        <v>2425.5</v>
      </c>
      <c r="O22" s="305">
        <v>2131.3292733934513</v>
      </c>
      <c r="P22" s="305">
        <v>97867</v>
      </c>
    </row>
    <row r="23" spans="2:16" ht="13.5" customHeight="1" x14ac:dyDescent="0.15">
      <c r="B23" s="354"/>
      <c r="C23" s="355">
        <v>11</v>
      </c>
      <c r="D23" s="356"/>
      <c r="E23" s="308">
        <v>997.5</v>
      </c>
      <c r="F23" s="308">
        <v>1155</v>
      </c>
      <c r="G23" s="308">
        <v>1058.8497827232027</v>
      </c>
      <c r="H23" s="308">
        <v>28296.2</v>
      </c>
      <c r="I23" s="308">
        <v>1522.5</v>
      </c>
      <c r="J23" s="308">
        <v>1837.5</v>
      </c>
      <c r="K23" s="308">
        <v>1669.2890717925377</v>
      </c>
      <c r="L23" s="308">
        <v>44939</v>
      </c>
      <c r="M23" s="308">
        <v>1890</v>
      </c>
      <c r="N23" s="308">
        <v>2478</v>
      </c>
      <c r="O23" s="308">
        <v>2152.4577215064369</v>
      </c>
      <c r="P23" s="311">
        <v>119112.5</v>
      </c>
    </row>
    <row r="24" spans="2:16" ht="13.5" customHeight="1" x14ac:dyDescent="0.15">
      <c r="B24" s="358"/>
      <c r="C24" s="359"/>
      <c r="D24" s="360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</row>
    <row r="25" spans="2:16" ht="13.5" customHeight="1" x14ac:dyDescent="0.15">
      <c r="B25" s="332"/>
      <c r="C25" s="359"/>
      <c r="D25" s="361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</row>
    <row r="26" spans="2:16" ht="13.5" customHeight="1" x14ac:dyDescent="0.15">
      <c r="B26" s="358" t="s">
        <v>79</v>
      </c>
      <c r="C26" s="359"/>
      <c r="D26" s="360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</row>
    <row r="27" spans="2:16" ht="13.5" customHeight="1" x14ac:dyDescent="0.15">
      <c r="B27" s="335">
        <v>40483</v>
      </c>
      <c r="C27" s="336"/>
      <c r="D27" s="337">
        <v>40487</v>
      </c>
      <c r="E27" s="305">
        <v>997.5</v>
      </c>
      <c r="F27" s="305">
        <v>1134</v>
      </c>
      <c r="G27" s="305">
        <v>1045.6256816203083</v>
      </c>
      <c r="H27" s="305">
        <v>5393.9</v>
      </c>
      <c r="I27" s="305">
        <v>1575</v>
      </c>
      <c r="J27" s="305">
        <v>1785</v>
      </c>
      <c r="K27" s="305">
        <v>1635.2767833449934</v>
      </c>
      <c r="L27" s="305">
        <v>10403</v>
      </c>
      <c r="M27" s="305">
        <v>1890</v>
      </c>
      <c r="N27" s="305">
        <v>2425.5</v>
      </c>
      <c r="O27" s="305">
        <v>2155.9830312883291</v>
      </c>
      <c r="P27" s="305">
        <v>17598.7</v>
      </c>
    </row>
    <row r="28" spans="2:16" ht="13.5" customHeight="1" x14ac:dyDescent="0.15">
      <c r="B28" s="338" t="s">
        <v>80</v>
      </c>
      <c r="C28" s="339"/>
      <c r="D28" s="337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</row>
    <row r="29" spans="2:16" ht="13.5" customHeight="1" x14ac:dyDescent="0.15">
      <c r="B29" s="335">
        <v>40490</v>
      </c>
      <c r="C29" s="336"/>
      <c r="D29" s="337">
        <v>40494</v>
      </c>
      <c r="E29" s="123">
        <v>997.5</v>
      </c>
      <c r="F29" s="123">
        <v>1134</v>
      </c>
      <c r="G29" s="123">
        <v>1060.4840731652914</v>
      </c>
      <c r="H29" s="123">
        <v>5786.3</v>
      </c>
      <c r="I29" s="123">
        <v>1575</v>
      </c>
      <c r="J29" s="123">
        <v>1837.5</v>
      </c>
      <c r="K29" s="123">
        <v>1658.7877229800638</v>
      </c>
      <c r="L29" s="123">
        <v>9380.2999999999993</v>
      </c>
      <c r="M29" s="123">
        <v>1937.04</v>
      </c>
      <c r="N29" s="123">
        <v>2446.71</v>
      </c>
      <c r="O29" s="123">
        <v>2107.2002092590674</v>
      </c>
      <c r="P29" s="123">
        <v>27991.1</v>
      </c>
    </row>
    <row r="30" spans="2:16" ht="13.5" customHeight="1" x14ac:dyDescent="0.15">
      <c r="B30" s="338" t="s">
        <v>81</v>
      </c>
      <c r="C30" s="339"/>
      <c r="D30" s="337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</row>
    <row r="31" spans="2:16" ht="13.5" customHeight="1" x14ac:dyDescent="0.15">
      <c r="B31" s="335">
        <v>40497</v>
      </c>
      <c r="C31" s="336"/>
      <c r="D31" s="337">
        <v>40501</v>
      </c>
      <c r="E31" s="305">
        <v>997.5</v>
      </c>
      <c r="F31" s="305">
        <v>1155</v>
      </c>
      <c r="G31" s="305">
        <v>1061.439298523647</v>
      </c>
      <c r="H31" s="305">
        <v>5501.2</v>
      </c>
      <c r="I31" s="305">
        <v>1575</v>
      </c>
      <c r="J31" s="305">
        <v>1837.5</v>
      </c>
      <c r="K31" s="305">
        <v>1702.1251550387601</v>
      </c>
      <c r="L31" s="305">
        <v>7696.6</v>
      </c>
      <c r="M31" s="305">
        <v>1953</v>
      </c>
      <c r="N31" s="305">
        <v>2430.0150000000003</v>
      </c>
      <c r="O31" s="305">
        <v>2158.7788479291039</v>
      </c>
      <c r="P31" s="305">
        <v>17575.8</v>
      </c>
    </row>
    <row r="32" spans="2:16" ht="13.5" customHeight="1" x14ac:dyDescent="0.15">
      <c r="B32" s="338" t="s">
        <v>82</v>
      </c>
      <c r="C32" s="339"/>
      <c r="D32" s="337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</row>
    <row r="33" spans="2:16" ht="13.5" customHeight="1" x14ac:dyDescent="0.15">
      <c r="B33" s="335">
        <v>40504</v>
      </c>
      <c r="C33" s="336"/>
      <c r="D33" s="337">
        <v>40508</v>
      </c>
      <c r="E33" s="305">
        <v>997.5</v>
      </c>
      <c r="F33" s="305">
        <v>1134</v>
      </c>
      <c r="G33" s="305">
        <v>1066.4320365749197</v>
      </c>
      <c r="H33" s="305">
        <v>6243.6</v>
      </c>
      <c r="I33" s="305">
        <v>1575</v>
      </c>
      <c r="J33" s="305">
        <v>1837.5</v>
      </c>
      <c r="K33" s="305">
        <v>1689.3147599412957</v>
      </c>
      <c r="L33" s="305">
        <v>10276.200000000001</v>
      </c>
      <c r="M33" s="305">
        <v>1967.49</v>
      </c>
      <c r="N33" s="305">
        <v>2467.5</v>
      </c>
      <c r="O33" s="305">
        <v>2171.2017201231852</v>
      </c>
      <c r="P33" s="305">
        <v>29026.5</v>
      </c>
    </row>
    <row r="34" spans="2:16" ht="13.5" customHeight="1" x14ac:dyDescent="0.15">
      <c r="B34" s="338" t="s">
        <v>83</v>
      </c>
      <c r="C34" s="339"/>
      <c r="D34" s="337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</row>
    <row r="35" spans="2:16" ht="13.5" customHeight="1" x14ac:dyDescent="0.15">
      <c r="B35" s="340">
        <v>40511</v>
      </c>
      <c r="C35" s="341"/>
      <c r="D35" s="342">
        <v>40515</v>
      </c>
      <c r="E35" s="308">
        <v>997.5</v>
      </c>
      <c r="F35" s="308">
        <v>1134</v>
      </c>
      <c r="G35" s="308">
        <v>1059.9577527802635</v>
      </c>
      <c r="H35" s="308">
        <v>5371.2</v>
      </c>
      <c r="I35" s="308">
        <v>1522.5</v>
      </c>
      <c r="J35" s="308">
        <v>1837.5</v>
      </c>
      <c r="K35" s="308">
        <v>1658.2576641001167</v>
      </c>
      <c r="L35" s="308">
        <v>7182.9</v>
      </c>
      <c r="M35" s="308">
        <v>1974</v>
      </c>
      <c r="N35" s="308">
        <v>2478</v>
      </c>
      <c r="O35" s="308">
        <v>2177.7375791608602</v>
      </c>
      <c r="P35" s="308">
        <v>26920.400000000001</v>
      </c>
    </row>
    <row r="36" spans="2:16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2:16" ht="13.5" customHeight="1" x14ac:dyDescent="0.15">
      <c r="B37" s="24"/>
      <c r="C37" s="363"/>
      <c r="D37" s="363"/>
    </row>
    <row r="38" spans="2:16" ht="13.5" customHeight="1" x14ac:dyDescent="0.15">
      <c r="B38" s="25"/>
      <c r="C38" s="363"/>
      <c r="D38" s="363"/>
    </row>
    <row r="39" spans="2:16" ht="13.5" customHeight="1" x14ac:dyDescent="0.15">
      <c r="B39" s="25"/>
      <c r="C39" s="363"/>
      <c r="D39" s="363"/>
    </row>
    <row r="40" spans="2:16" ht="13.5" customHeight="1" x14ac:dyDescent="0.15">
      <c r="B40" s="25"/>
      <c r="C40" s="363"/>
      <c r="D40" s="363"/>
    </row>
    <row r="41" spans="2:16" ht="13.5" customHeight="1" x14ac:dyDescent="0.15">
      <c r="B41" s="24"/>
      <c r="C41" s="363"/>
    </row>
    <row r="42" spans="2:16" ht="13.5" customHeight="1" x14ac:dyDescent="0.15">
      <c r="B42" s="24"/>
      <c r="C42" s="363"/>
    </row>
    <row r="43" spans="2:16" ht="13.5" customHeight="1" x14ac:dyDescent="0.15">
      <c r="B43" s="24"/>
      <c r="C43" s="363"/>
    </row>
  </sheetData>
  <phoneticPr fontId="7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Y24"/>
  <sheetViews>
    <sheetView zoomScale="75" workbookViewId="0">
      <selection activeCell="F39" sqref="F39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321"/>
      <c r="C1" s="321"/>
      <c r="D1" s="321"/>
    </row>
    <row r="2" spans="2:25" ht="12.75" customHeight="1" x14ac:dyDescent="0.15">
      <c r="B2" s="19" t="str">
        <f>近交雑33!B2</f>
        <v>(4)交雑牛チルド「3」の品目別価格　（つづき）</v>
      </c>
      <c r="C2" s="288"/>
      <c r="D2" s="288"/>
    </row>
    <row r="3" spans="2:25" ht="12.75" customHeight="1" x14ac:dyDescent="0.15">
      <c r="B3" s="288"/>
      <c r="C3" s="288"/>
      <c r="D3" s="288"/>
      <c r="T3" s="20" t="s">
        <v>41</v>
      </c>
    </row>
    <row r="4" spans="2:25" ht="3.75" customHeight="1" x14ac:dyDescent="0.15">
      <c r="B4" s="12"/>
      <c r="C4" s="12"/>
      <c r="D4" s="12"/>
      <c r="E4" s="12"/>
      <c r="F4" s="9"/>
      <c r="I4" s="12"/>
      <c r="J4" s="9"/>
      <c r="M4" s="12"/>
      <c r="N4" s="12"/>
      <c r="O4" s="12"/>
      <c r="P4" s="12"/>
      <c r="Q4" s="12"/>
      <c r="R4" s="12"/>
      <c r="S4" s="12"/>
      <c r="T4" s="12"/>
    </row>
    <row r="5" spans="2:25" ht="13.5" customHeight="1" x14ac:dyDescent="0.15">
      <c r="B5" s="15"/>
      <c r="C5" s="294" t="s">
        <v>261</v>
      </c>
      <c r="D5" s="293"/>
      <c r="E5" s="294" t="s">
        <v>294</v>
      </c>
      <c r="F5" s="295"/>
      <c r="G5" s="295"/>
      <c r="H5" s="296"/>
      <c r="I5" s="294" t="s">
        <v>301</v>
      </c>
      <c r="J5" s="295"/>
      <c r="K5" s="295"/>
      <c r="L5" s="296"/>
      <c r="M5" s="294" t="s">
        <v>295</v>
      </c>
      <c r="N5" s="295"/>
      <c r="O5" s="295"/>
      <c r="P5" s="296"/>
      <c r="Q5" s="294" t="s">
        <v>296</v>
      </c>
      <c r="R5" s="295"/>
      <c r="S5" s="295"/>
      <c r="T5" s="296"/>
      <c r="U5" s="9"/>
      <c r="V5" s="9"/>
      <c r="W5" s="9"/>
      <c r="X5" s="9"/>
    </row>
    <row r="6" spans="2:25" ht="13.5" customHeight="1" x14ac:dyDescent="0.15">
      <c r="B6" s="297" t="s">
        <v>264</v>
      </c>
      <c r="C6" s="325"/>
      <c r="D6" s="326"/>
      <c r="E6" s="13" t="s">
        <v>5</v>
      </c>
      <c r="F6" s="2" t="s">
        <v>6</v>
      </c>
      <c r="G6" s="14" t="s">
        <v>7</v>
      </c>
      <c r="H6" s="2" t="s">
        <v>8</v>
      </c>
      <c r="I6" s="13" t="s">
        <v>275</v>
      </c>
      <c r="J6" s="2" t="s">
        <v>173</v>
      </c>
      <c r="K6" s="14" t="s">
        <v>276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9"/>
      <c r="V6" s="9"/>
      <c r="W6" s="9"/>
      <c r="X6" s="9"/>
    </row>
    <row r="7" spans="2:25" ht="13.5" customHeight="1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277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9"/>
      <c r="V7" s="9"/>
      <c r="W7" s="9"/>
      <c r="X7" s="9"/>
    </row>
    <row r="8" spans="2:25" s="35" customFormat="1" ht="13.5" customHeight="1" x14ac:dyDescent="0.15">
      <c r="B8" s="65" t="s">
        <v>72</v>
      </c>
      <c r="C8" s="289">
        <v>18</v>
      </c>
      <c r="D8" s="19" t="s">
        <v>105</v>
      </c>
      <c r="E8" s="302" t="s">
        <v>265</v>
      </c>
      <c r="F8" s="303" t="s">
        <v>265</v>
      </c>
      <c r="G8" s="302" t="s">
        <v>265</v>
      </c>
      <c r="H8" s="347" t="s">
        <v>265</v>
      </c>
      <c r="I8" s="302" t="s">
        <v>265</v>
      </c>
      <c r="J8" s="303" t="s">
        <v>265</v>
      </c>
      <c r="K8" s="302" t="s">
        <v>265</v>
      </c>
      <c r="L8" s="347">
        <v>4117</v>
      </c>
      <c r="M8" s="302">
        <v>4095</v>
      </c>
      <c r="N8" s="303">
        <v>4862</v>
      </c>
      <c r="O8" s="302">
        <v>4471</v>
      </c>
      <c r="P8" s="347">
        <v>27526</v>
      </c>
      <c r="Q8" s="302">
        <v>4725</v>
      </c>
      <c r="R8" s="303">
        <v>5460</v>
      </c>
      <c r="S8" s="302">
        <v>5078</v>
      </c>
      <c r="T8" s="347">
        <v>36227</v>
      </c>
      <c r="U8" s="9"/>
      <c r="V8" s="9"/>
      <c r="W8" s="9"/>
      <c r="X8" s="9"/>
      <c r="Y8" s="19"/>
    </row>
    <row r="9" spans="2:25" s="35" customFormat="1" ht="13.5" customHeight="1" x14ac:dyDescent="0.15">
      <c r="B9" s="65"/>
      <c r="C9" s="289">
        <v>19</v>
      </c>
      <c r="D9" s="19"/>
      <c r="E9" s="305" t="s">
        <v>265</v>
      </c>
      <c r="F9" s="306" t="s">
        <v>265</v>
      </c>
      <c r="G9" s="305" t="s">
        <v>265</v>
      </c>
      <c r="H9" s="310" t="s">
        <v>265</v>
      </c>
      <c r="I9" s="305" t="s">
        <v>265</v>
      </c>
      <c r="J9" s="306" t="s">
        <v>265</v>
      </c>
      <c r="K9" s="305" t="s">
        <v>265</v>
      </c>
      <c r="L9" s="310">
        <v>4972</v>
      </c>
      <c r="M9" s="305">
        <v>3885</v>
      </c>
      <c r="N9" s="306">
        <v>4935</v>
      </c>
      <c r="O9" s="305">
        <v>4212</v>
      </c>
      <c r="P9" s="310">
        <v>33333</v>
      </c>
      <c r="Q9" s="305">
        <v>4725</v>
      </c>
      <c r="R9" s="306">
        <v>5355</v>
      </c>
      <c r="S9" s="305">
        <v>4970</v>
      </c>
      <c r="T9" s="310">
        <v>50053</v>
      </c>
      <c r="U9" s="9"/>
      <c r="V9" s="9"/>
      <c r="W9" s="9"/>
      <c r="X9" s="9"/>
      <c r="Y9" s="19"/>
    </row>
    <row r="10" spans="2:25" s="35" customFormat="1" ht="13.5" customHeight="1" x14ac:dyDescent="0.15">
      <c r="B10" s="65"/>
      <c r="C10" s="289">
        <v>20</v>
      </c>
      <c r="D10" s="9"/>
      <c r="E10" s="305" t="s">
        <v>265</v>
      </c>
      <c r="F10" s="306" t="s">
        <v>265</v>
      </c>
      <c r="G10" s="305" t="s">
        <v>265</v>
      </c>
      <c r="H10" s="310" t="s">
        <v>265</v>
      </c>
      <c r="I10" s="305" t="s">
        <v>265</v>
      </c>
      <c r="J10" s="306" t="s">
        <v>265</v>
      </c>
      <c r="K10" s="305" t="s">
        <v>265</v>
      </c>
      <c r="L10" s="310">
        <v>7945</v>
      </c>
      <c r="M10" s="305">
        <v>2730</v>
      </c>
      <c r="N10" s="306">
        <v>4599</v>
      </c>
      <c r="O10" s="305">
        <v>3439</v>
      </c>
      <c r="P10" s="310">
        <v>31777</v>
      </c>
      <c r="Q10" s="305">
        <v>3780</v>
      </c>
      <c r="R10" s="306">
        <v>5460</v>
      </c>
      <c r="S10" s="305">
        <v>4585</v>
      </c>
      <c r="T10" s="310">
        <v>39193</v>
      </c>
      <c r="U10" s="9"/>
      <c r="V10" s="9"/>
      <c r="W10" s="9"/>
      <c r="X10" s="9"/>
      <c r="Y10" s="19"/>
    </row>
    <row r="11" spans="2:25" s="35" customFormat="1" ht="13.5" customHeight="1" x14ac:dyDescent="0.15">
      <c r="B11" s="67"/>
      <c r="C11" s="132">
        <v>21</v>
      </c>
      <c r="D11" s="12"/>
      <c r="E11" s="308" t="s">
        <v>265</v>
      </c>
      <c r="F11" s="309" t="s">
        <v>265</v>
      </c>
      <c r="G11" s="308" t="s">
        <v>265</v>
      </c>
      <c r="H11" s="311">
        <v>79</v>
      </c>
      <c r="I11" s="308" t="s">
        <v>265</v>
      </c>
      <c r="J11" s="309" t="s">
        <v>265</v>
      </c>
      <c r="K11" s="308" t="s">
        <v>265</v>
      </c>
      <c r="L11" s="311">
        <v>4041</v>
      </c>
      <c r="M11" s="308">
        <v>2520</v>
      </c>
      <c r="N11" s="309">
        <v>4200</v>
      </c>
      <c r="O11" s="308">
        <v>3039</v>
      </c>
      <c r="P11" s="311">
        <v>35400</v>
      </c>
      <c r="Q11" s="308">
        <v>3675</v>
      </c>
      <c r="R11" s="309">
        <v>4830</v>
      </c>
      <c r="S11" s="308">
        <v>4132</v>
      </c>
      <c r="T11" s="311">
        <v>51378</v>
      </c>
      <c r="U11" s="9"/>
      <c r="V11" s="9"/>
      <c r="W11" s="9"/>
      <c r="X11" s="9"/>
      <c r="Y11" s="19"/>
    </row>
    <row r="12" spans="2:25" s="35" customFormat="1" ht="13.5" customHeight="1" x14ac:dyDescent="0.15">
      <c r="B12" s="65"/>
      <c r="C12" s="9">
        <v>11</v>
      </c>
      <c r="D12" s="30"/>
      <c r="E12" s="305" t="s">
        <v>265</v>
      </c>
      <c r="F12" s="306" t="s">
        <v>265</v>
      </c>
      <c r="G12" s="305" t="s">
        <v>265</v>
      </c>
      <c r="H12" s="310">
        <v>79</v>
      </c>
      <c r="I12" s="305" t="s">
        <v>265</v>
      </c>
      <c r="J12" s="306" t="s">
        <v>265</v>
      </c>
      <c r="K12" s="305" t="s">
        <v>265</v>
      </c>
      <c r="L12" s="310">
        <v>309</v>
      </c>
      <c r="M12" s="305">
        <v>3045</v>
      </c>
      <c r="N12" s="306">
        <v>3885</v>
      </c>
      <c r="O12" s="305">
        <v>3445</v>
      </c>
      <c r="P12" s="310">
        <v>3377</v>
      </c>
      <c r="Q12" s="305">
        <v>3885</v>
      </c>
      <c r="R12" s="306">
        <v>4725</v>
      </c>
      <c r="S12" s="305">
        <v>4378</v>
      </c>
      <c r="T12" s="310">
        <v>4338</v>
      </c>
      <c r="U12" s="9"/>
      <c r="V12" s="9"/>
      <c r="W12" s="9"/>
      <c r="X12" s="9"/>
      <c r="Y12" s="19"/>
    </row>
    <row r="13" spans="2:25" s="35" customFormat="1" ht="13.5" customHeight="1" x14ac:dyDescent="0.15">
      <c r="B13" s="65"/>
      <c r="C13" s="9">
        <v>12</v>
      </c>
      <c r="D13" s="30"/>
      <c r="E13" s="305" t="s">
        <v>265</v>
      </c>
      <c r="F13" s="306" t="s">
        <v>265</v>
      </c>
      <c r="G13" s="305" t="s">
        <v>265</v>
      </c>
      <c r="H13" s="310" t="s">
        <v>265</v>
      </c>
      <c r="I13" s="305" t="s">
        <v>265</v>
      </c>
      <c r="J13" s="306" t="s">
        <v>265</v>
      </c>
      <c r="K13" s="305" t="s">
        <v>265</v>
      </c>
      <c r="L13" s="310">
        <v>171</v>
      </c>
      <c r="M13" s="305">
        <v>3360</v>
      </c>
      <c r="N13" s="306">
        <v>4200</v>
      </c>
      <c r="O13" s="305">
        <v>3659</v>
      </c>
      <c r="P13" s="310">
        <v>4491</v>
      </c>
      <c r="Q13" s="305">
        <v>3780</v>
      </c>
      <c r="R13" s="306">
        <v>4725</v>
      </c>
      <c r="S13" s="305">
        <v>4027</v>
      </c>
      <c r="T13" s="310">
        <v>5430</v>
      </c>
      <c r="U13" s="9"/>
      <c r="V13" s="9"/>
      <c r="W13" s="9"/>
      <c r="X13" s="9"/>
      <c r="Y13" s="19"/>
    </row>
    <row r="14" spans="2:25" s="35" customFormat="1" ht="13.5" customHeight="1" x14ac:dyDescent="0.15">
      <c r="B14" s="65" t="s">
        <v>101</v>
      </c>
      <c r="C14" s="9">
        <v>1</v>
      </c>
      <c r="D14" s="30" t="s">
        <v>54</v>
      </c>
      <c r="E14" s="305" t="s">
        <v>265</v>
      </c>
      <c r="F14" s="306" t="s">
        <v>265</v>
      </c>
      <c r="G14" s="305" t="s">
        <v>265</v>
      </c>
      <c r="H14" s="310" t="s">
        <v>265</v>
      </c>
      <c r="I14" s="305" t="s">
        <v>265</v>
      </c>
      <c r="J14" s="306" t="s">
        <v>265</v>
      </c>
      <c r="K14" s="305" t="s">
        <v>265</v>
      </c>
      <c r="L14" s="310" t="s">
        <v>265</v>
      </c>
      <c r="M14" s="305">
        <v>2940</v>
      </c>
      <c r="N14" s="306">
        <v>3990</v>
      </c>
      <c r="O14" s="305">
        <v>3503</v>
      </c>
      <c r="P14" s="310">
        <v>2882</v>
      </c>
      <c r="Q14" s="305" t="s">
        <v>265</v>
      </c>
      <c r="R14" s="306" t="s">
        <v>265</v>
      </c>
      <c r="S14" s="305" t="s">
        <v>265</v>
      </c>
      <c r="T14" s="310">
        <v>3355</v>
      </c>
      <c r="U14" s="42"/>
      <c r="V14" s="42"/>
      <c r="W14" s="42"/>
      <c r="X14" s="42"/>
    </row>
    <row r="15" spans="2:25" s="35" customFormat="1" ht="13.5" customHeight="1" x14ac:dyDescent="0.15">
      <c r="B15" s="65"/>
      <c r="C15" s="9">
        <v>2</v>
      </c>
      <c r="D15" s="30"/>
      <c r="E15" s="305" t="s">
        <v>265</v>
      </c>
      <c r="F15" s="306" t="s">
        <v>265</v>
      </c>
      <c r="G15" s="305" t="s">
        <v>265</v>
      </c>
      <c r="H15" s="310" t="s">
        <v>265</v>
      </c>
      <c r="I15" s="305" t="s">
        <v>265</v>
      </c>
      <c r="J15" s="306" t="s">
        <v>265</v>
      </c>
      <c r="K15" s="305" t="s">
        <v>265</v>
      </c>
      <c r="L15" s="310" t="s">
        <v>265</v>
      </c>
      <c r="M15" s="305">
        <v>2730</v>
      </c>
      <c r="N15" s="306">
        <v>3675</v>
      </c>
      <c r="O15" s="305">
        <v>3107</v>
      </c>
      <c r="P15" s="310">
        <v>2293</v>
      </c>
      <c r="Q15" s="305">
        <v>3885</v>
      </c>
      <c r="R15" s="306">
        <v>4410</v>
      </c>
      <c r="S15" s="305">
        <v>4051</v>
      </c>
      <c r="T15" s="310">
        <v>3230</v>
      </c>
      <c r="U15" s="42"/>
      <c r="V15" s="42"/>
      <c r="W15" s="42"/>
      <c r="X15" s="42"/>
    </row>
    <row r="16" spans="2:25" s="35" customFormat="1" ht="13.5" customHeight="1" x14ac:dyDescent="0.15">
      <c r="B16" s="65"/>
      <c r="C16" s="9">
        <v>3</v>
      </c>
      <c r="D16" s="30"/>
      <c r="E16" s="305" t="s">
        <v>265</v>
      </c>
      <c r="F16" s="306" t="s">
        <v>265</v>
      </c>
      <c r="G16" s="305" t="s">
        <v>265</v>
      </c>
      <c r="H16" s="310" t="s">
        <v>265</v>
      </c>
      <c r="I16" s="305" t="s">
        <v>265</v>
      </c>
      <c r="J16" s="306" t="s">
        <v>265</v>
      </c>
      <c r="K16" s="305" t="s">
        <v>265</v>
      </c>
      <c r="L16" s="310" t="s">
        <v>265</v>
      </c>
      <c r="M16" s="305">
        <v>2520</v>
      </c>
      <c r="N16" s="306">
        <v>3360</v>
      </c>
      <c r="O16" s="305">
        <v>2724</v>
      </c>
      <c r="P16" s="310">
        <v>2871</v>
      </c>
      <c r="Q16" s="305">
        <v>3675</v>
      </c>
      <c r="R16" s="306">
        <v>4410</v>
      </c>
      <c r="S16" s="305">
        <v>3955</v>
      </c>
      <c r="T16" s="310">
        <v>4446</v>
      </c>
      <c r="U16" s="42"/>
      <c r="V16" s="42"/>
      <c r="W16" s="42"/>
      <c r="X16" s="42"/>
    </row>
    <row r="17" spans="2:24" s="35" customFormat="1" ht="13.5" customHeight="1" x14ac:dyDescent="0.15">
      <c r="B17" s="65"/>
      <c r="C17" s="9">
        <v>4</v>
      </c>
      <c r="D17" s="30"/>
      <c r="E17" s="305" t="s">
        <v>265</v>
      </c>
      <c r="F17" s="306" t="s">
        <v>265</v>
      </c>
      <c r="G17" s="305" t="s">
        <v>265</v>
      </c>
      <c r="H17" s="310" t="s">
        <v>265</v>
      </c>
      <c r="I17" s="305" t="s">
        <v>265</v>
      </c>
      <c r="J17" s="306" t="s">
        <v>265</v>
      </c>
      <c r="K17" s="305" t="s">
        <v>265</v>
      </c>
      <c r="L17" s="310" t="s">
        <v>265</v>
      </c>
      <c r="M17" s="305">
        <v>2940</v>
      </c>
      <c r="N17" s="306">
        <v>3465</v>
      </c>
      <c r="O17" s="305">
        <v>3163</v>
      </c>
      <c r="P17" s="310">
        <v>3529</v>
      </c>
      <c r="Q17" s="305">
        <v>3780</v>
      </c>
      <c r="R17" s="306">
        <v>4515</v>
      </c>
      <c r="S17" s="305">
        <v>4095</v>
      </c>
      <c r="T17" s="310">
        <v>6301</v>
      </c>
      <c r="U17" s="42"/>
      <c r="V17" s="42"/>
      <c r="W17" s="42"/>
      <c r="X17" s="42"/>
    </row>
    <row r="18" spans="2:24" s="35" customFormat="1" ht="13.5" customHeight="1" x14ac:dyDescent="0.15">
      <c r="B18" s="65"/>
      <c r="C18" s="9">
        <v>5</v>
      </c>
      <c r="D18" s="30"/>
      <c r="E18" s="305" t="s">
        <v>265</v>
      </c>
      <c r="F18" s="306" t="s">
        <v>265</v>
      </c>
      <c r="G18" s="305" t="s">
        <v>265</v>
      </c>
      <c r="H18" s="310" t="s">
        <v>265</v>
      </c>
      <c r="I18" s="305" t="s">
        <v>265</v>
      </c>
      <c r="J18" s="306" t="s">
        <v>265</v>
      </c>
      <c r="K18" s="305" t="s">
        <v>265</v>
      </c>
      <c r="L18" s="310">
        <v>156</v>
      </c>
      <c r="M18" s="305">
        <v>2835</v>
      </c>
      <c r="N18" s="306">
        <v>3360</v>
      </c>
      <c r="O18" s="305">
        <v>3182</v>
      </c>
      <c r="P18" s="310">
        <v>2843</v>
      </c>
      <c r="Q18" s="305">
        <v>3780</v>
      </c>
      <c r="R18" s="306">
        <v>4410</v>
      </c>
      <c r="S18" s="305">
        <v>3930</v>
      </c>
      <c r="T18" s="310">
        <v>3390</v>
      </c>
      <c r="U18" s="42"/>
      <c r="V18" s="42"/>
      <c r="W18" s="42"/>
      <c r="X18" s="42"/>
    </row>
    <row r="19" spans="2:24" s="35" customFormat="1" ht="13.5" customHeight="1" x14ac:dyDescent="0.15">
      <c r="B19" s="65"/>
      <c r="C19" s="9">
        <v>6</v>
      </c>
      <c r="D19" s="30"/>
      <c r="E19" s="305" t="s">
        <v>265</v>
      </c>
      <c r="F19" s="306" t="s">
        <v>265</v>
      </c>
      <c r="G19" s="305" t="s">
        <v>265</v>
      </c>
      <c r="H19" s="310" t="s">
        <v>265</v>
      </c>
      <c r="I19" s="305" t="s">
        <v>265</v>
      </c>
      <c r="J19" s="306" t="s">
        <v>265</v>
      </c>
      <c r="K19" s="305" t="s">
        <v>265</v>
      </c>
      <c r="L19" s="310">
        <v>29</v>
      </c>
      <c r="M19" s="305">
        <v>3045</v>
      </c>
      <c r="N19" s="306">
        <v>3465</v>
      </c>
      <c r="O19" s="305">
        <v>3291</v>
      </c>
      <c r="P19" s="310">
        <v>2582</v>
      </c>
      <c r="Q19" s="305">
        <v>3465</v>
      </c>
      <c r="R19" s="306">
        <v>4410</v>
      </c>
      <c r="S19" s="305">
        <v>3989</v>
      </c>
      <c r="T19" s="310">
        <v>3823</v>
      </c>
      <c r="U19" s="42"/>
      <c r="V19" s="42"/>
      <c r="W19" s="42"/>
      <c r="X19" s="42"/>
    </row>
    <row r="20" spans="2:24" s="35" customFormat="1" ht="13.5" customHeight="1" x14ac:dyDescent="0.15">
      <c r="B20" s="65"/>
      <c r="C20" s="9">
        <v>7</v>
      </c>
      <c r="D20" s="30"/>
      <c r="E20" s="305" t="s">
        <v>265</v>
      </c>
      <c r="F20" s="306" t="s">
        <v>265</v>
      </c>
      <c r="G20" s="305" t="s">
        <v>265</v>
      </c>
      <c r="H20" s="310" t="s">
        <v>265</v>
      </c>
      <c r="I20" s="305" t="s">
        <v>265</v>
      </c>
      <c r="J20" s="306" t="s">
        <v>265</v>
      </c>
      <c r="K20" s="305" t="s">
        <v>265</v>
      </c>
      <c r="L20" s="310">
        <v>308</v>
      </c>
      <c r="M20" s="305">
        <v>2751</v>
      </c>
      <c r="N20" s="306">
        <v>3465</v>
      </c>
      <c r="O20" s="305">
        <v>2836</v>
      </c>
      <c r="P20" s="310">
        <v>2417</v>
      </c>
      <c r="Q20" s="305">
        <v>3675</v>
      </c>
      <c r="R20" s="306">
        <v>4725</v>
      </c>
      <c r="S20" s="305">
        <v>3951</v>
      </c>
      <c r="T20" s="310">
        <v>3766</v>
      </c>
      <c r="U20" s="42"/>
      <c r="V20" s="42"/>
      <c r="W20" s="42"/>
      <c r="X20" s="42"/>
    </row>
    <row r="21" spans="2:24" s="35" customFormat="1" ht="13.5" customHeight="1" x14ac:dyDescent="0.15">
      <c r="B21" s="65"/>
      <c r="C21" s="9">
        <v>8</v>
      </c>
      <c r="D21" s="30"/>
      <c r="E21" s="305" t="s">
        <v>265</v>
      </c>
      <c r="F21" s="306" t="s">
        <v>265</v>
      </c>
      <c r="G21" s="305" t="s">
        <v>265</v>
      </c>
      <c r="H21" s="310" t="s">
        <v>265</v>
      </c>
      <c r="I21" s="305" t="s">
        <v>265</v>
      </c>
      <c r="J21" s="306" t="s">
        <v>265</v>
      </c>
      <c r="K21" s="305" t="s">
        <v>265</v>
      </c>
      <c r="L21" s="310">
        <v>275</v>
      </c>
      <c r="M21" s="305">
        <v>2940</v>
      </c>
      <c r="N21" s="306">
        <v>3675</v>
      </c>
      <c r="O21" s="305">
        <v>3098</v>
      </c>
      <c r="P21" s="310">
        <v>2980</v>
      </c>
      <c r="Q21" s="305">
        <v>3675</v>
      </c>
      <c r="R21" s="306">
        <v>4410</v>
      </c>
      <c r="S21" s="305">
        <v>4042</v>
      </c>
      <c r="T21" s="310">
        <v>3714</v>
      </c>
      <c r="U21" s="42"/>
      <c r="V21" s="42"/>
      <c r="W21" s="42"/>
      <c r="X21" s="42"/>
    </row>
    <row r="22" spans="2:24" s="35" customFormat="1" ht="13.5" customHeight="1" x14ac:dyDescent="0.15">
      <c r="B22" s="65"/>
      <c r="C22" s="9">
        <v>9</v>
      </c>
      <c r="D22" s="30"/>
      <c r="E22" s="310" t="s">
        <v>265</v>
      </c>
      <c r="F22" s="306" t="s">
        <v>265</v>
      </c>
      <c r="G22" s="305" t="s">
        <v>265</v>
      </c>
      <c r="H22" s="310" t="s">
        <v>265</v>
      </c>
      <c r="I22" s="305" t="s">
        <v>265</v>
      </c>
      <c r="J22" s="306" t="s">
        <v>265</v>
      </c>
      <c r="K22" s="305" t="s">
        <v>265</v>
      </c>
      <c r="L22" s="310">
        <v>190</v>
      </c>
      <c r="M22" s="305">
        <v>3150</v>
      </c>
      <c r="N22" s="306">
        <v>3675</v>
      </c>
      <c r="O22" s="305">
        <v>3319</v>
      </c>
      <c r="P22" s="310">
        <v>2561</v>
      </c>
      <c r="Q22" s="305">
        <v>3780</v>
      </c>
      <c r="R22" s="306">
        <v>4200</v>
      </c>
      <c r="S22" s="305">
        <v>3973</v>
      </c>
      <c r="T22" s="310">
        <v>3499</v>
      </c>
      <c r="U22" s="42"/>
      <c r="V22" s="42"/>
      <c r="W22" s="42"/>
      <c r="X22" s="42"/>
    </row>
    <row r="23" spans="2:24" s="35" customFormat="1" ht="13.5" customHeight="1" x14ac:dyDescent="0.15">
      <c r="B23" s="65"/>
      <c r="C23" s="9">
        <v>10</v>
      </c>
      <c r="D23" s="30"/>
      <c r="E23" s="305">
        <v>0</v>
      </c>
      <c r="F23" s="305">
        <v>0</v>
      </c>
      <c r="G23" s="305">
        <v>0</v>
      </c>
      <c r="H23" s="305">
        <v>0</v>
      </c>
      <c r="I23" s="305">
        <v>0</v>
      </c>
      <c r="J23" s="305">
        <v>0</v>
      </c>
      <c r="K23" s="305">
        <v>0</v>
      </c>
      <c r="L23" s="305">
        <v>135</v>
      </c>
      <c r="M23" s="305">
        <v>3150</v>
      </c>
      <c r="N23" s="305">
        <v>3675</v>
      </c>
      <c r="O23" s="305">
        <v>3292.1228571428564</v>
      </c>
      <c r="P23" s="305">
        <v>3010.1</v>
      </c>
      <c r="Q23" s="305">
        <v>3885</v>
      </c>
      <c r="R23" s="305">
        <v>4515</v>
      </c>
      <c r="S23" s="305">
        <v>4216.1081395348838</v>
      </c>
      <c r="T23" s="305">
        <v>3289.3</v>
      </c>
      <c r="U23" s="42"/>
      <c r="V23" s="42"/>
      <c r="W23" s="42"/>
      <c r="X23" s="42"/>
    </row>
    <row r="24" spans="2:24" s="35" customFormat="1" ht="13.5" customHeight="1" x14ac:dyDescent="0.15">
      <c r="B24" s="67"/>
      <c r="C24" s="12">
        <v>11</v>
      </c>
      <c r="D24" s="18"/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1072</v>
      </c>
      <c r="M24" s="308">
        <v>3150</v>
      </c>
      <c r="N24" s="308">
        <v>3885</v>
      </c>
      <c r="O24" s="308">
        <v>3408.5198555956672</v>
      </c>
      <c r="P24" s="308">
        <v>2513.1</v>
      </c>
      <c r="Q24" s="308">
        <v>3675</v>
      </c>
      <c r="R24" s="308">
        <v>4410</v>
      </c>
      <c r="S24" s="308">
        <v>4112.1363405980746</v>
      </c>
      <c r="T24" s="311">
        <v>3759.8</v>
      </c>
      <c r="U24" s="42"/>
      <c r="V24" s="42"/>
      <c r="W24" s="42"/>
      <c r="X24" s="42"/>
    </row>
  </sheetData>
  <phoneticPr fontId="7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U41"/>
  <sheetViews>
    <sheetView zoomScale="75" workbookViewId="0"/>
  </sheetViews>
  <sheetFormatPr defaultColWidth="7.5" defaultRowHeight="12" x14ac:dyDescent="0.15"/>
  <cols>
    <col min="1" max="1" width="1" style="74" customWidth="1"/>
    <col min="2" max="2" width="4.125" style="74" customWidth="1"/>
    <col min="3" max="4" width="2.5" style="74" customWidth="1"/>
    <col min="5" max="7" width="7.625" style="74" customWidth="1"/>
    <col min="8" max="8" width="9.125" style="74" customWidth="1"/>
    <col min="9" max="11" width="7.625" style="74" customWidth="1"/>
    <col min="12" max="12" width="9.125" style="74" customWidth="1"/>
    <col min="13" max="15" width="7.625" style="74" customWidth="1"/>
    <col min="16" max="16" width="9.125" style="74" customWidth="1"/>
    <col min="17" max="19" width="7.625" style="74" customWidth="1"/>
    <col min="20" max="20" width="9.125" style="74" customWidth="1"/>
    <col min="21" max="16384" width="7.5" style="74"/>
  </cols>
  <sheetData>
    <row r="1" spans="2:21" ht="15" customHeight="1" x14ac:dyDescent="0.15">
      <c r="B1" s="367"/>
      <c r="C1" s="367"/>
      <c r="D1" s="367"/>
    </row>
    <row r="2" spans="2:21" ht="12.75" customHeight="1" x14ac:dyDescent="0.15">
      <c r="B2" s="74" t="s">
        <v>94</v>
      </c>
      <c r="C2" s="368"/>
      <c r="D2" s="368"/>
    </row>
    <row r="3" spans="2:21" ht="12.75" customHeight="1" x14ac:dyDescent="0.15">
      <c r="B3" s="368"/>
      <c r="C3" s="368"/>
      <c r="D3" s="368"/>
      <c r="P3" s="369"/>
      <c r="T3" s="369" t="s">
        <v>10</v>
      </c>
    </row>
    <row r="4" spans="2:21" ht="3.75" customHeight="1" x14ac:dyDescent="0.15"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</row>
    <row r="5" spans="2:21" ht="14.25" customHeight="1" x14ac:dyDescent="0.15">
      <c r="B5" s="371"/>
      <c r="C5" s="372" t="s">
        <v>302</v>
      </c>
      <c r="D5" s="373"/>
      <c r="E5" s="374">
        <v>4</v>
      </c>
      <c r="F5" s="375"/>
      <c r="G5" s="375"/>
      <c r="H5" s="376"/>
      <c r="I5" s="374">
        <v>3</v>
      </c>
      <c r="J5" s="375"/>
      <c r="K5" s="375"/>
      <c r="L5" s="376"/>
      <c r="M5" s="374">
        <v>2</v>
      </c>
      <c r="N5" s="375"/>
      <c r="O5" s="375"/>
      <c r="P5" s="376"/>
      <c r="Q5" s="374">
        <v>3</v>
      </c>
      <c r="R5" s="375"/>
      <c r="S5" s="375"/>
      <c r="T5" s="376"/>
    </row>
    <row r="6" spans="2:21" ht="14.25" customHeight="1" x14ac:dyDescent="0.15">
      <c r="B6" s="377"/>
      <c r="C6" s="372" t="s">
        <v>303</v>
      </c>
      <c r="D6" s="373"/>
      <c r="E6" s="374" t="s">
        <v>170</v>
      </c>
      <c r="F6" s="375"/>
      <c r="G6" s="375"/>
      <c r="H6" s="376"/>
      <c r="I6" s="374" t="s">
        <v>170</v>
      </c>
      <c r="J6" s="375"/>
      <c r="K6" s="375"/>
      <c r="L6" s="376"/>
      <c r="M6" s="374" t="s">
        <v>304</v>
      </c>
      <c r="N6" s="375"/>
      <c r="O6" s="375"/>
      <c r="P6" s="376"/>
      <c r="Q6" s="374" t="s">
        <v>172</v>
      </c>
      <c r="R6" s="375"/>
      <c r="S6" s="375"/>
      <c r="T6" s="376"/>
    </row>
    <row r="7" spans="2:21" ht="14.25" customHeight="1" x14ac:dyDescent="0.15">
      <c r="B7" s="312" t="s">
        <v>264</v>
      </c>
      <c r="C7" s="378"/>
      <c r="D7" s="293"/>
      <c r="E7" s="379" t="s">
        <v>275</v>
      </c>
      <c r="F7" s="379" t="s">
        <v>173</v>
      </c>
      <c r="G7" s="380" t="s">
        <v>19</v>
      </c>
      <c r="H7" s="379" t="s">
        <v>8</v>
      </c>
      <c r="I7" s="379" t="s">
        <v>275</v>
      </c>
      <c r="J7" s="379" t="s">
        <v>173</v>
      </c>
      <c r="K7" s="380" t="s">
        <v>19</v>
      </c>
      <c r="L7" s="379" t="s">
        <v>8</v>
      </c>
      <c r="M7" s="379" t="s">
        <v>275</v>
      </c>
      <c r="N7" s="379" t="s">
        <v>173</v>
      </c>
      <c r="O7" s="380" t="s">
        <v>19</v>
      </c>
      <c r="P7" s="379" t="s">
        <v>8</v>
      </c>
      <c r="Q7" s="379" t="s">
        <v>275</v>
      </c>
      <c r="R7" s="379" t="s">
        <v>173</v>
      </c>
      <c r="S7" s="380" t="s">
        <v>19</v>
      </c>
      <c r="T7" s="379" t="s">
        <v>8</v>
      </c>
    </row>
    <row r="8" spans="2:21" ht="14.25" customHeight="1" x14ac:dyDescent="0.15">
      <c r="B8" s="300" t="s">
        <v>72</v>
      </c>
      <c r="C8" s="16">
        <v>17</v>
      </c>
      <c r="D8" s="17" t="s">
        <v>105</v>
      </c>
      <c r="E8" s="381">
        <v>3045</v>
      </c>
      <c r="F8" s="381">
        <v>4074</v>
      </c>
      <c r="G8" s="381">
        <v>3395</v>
      </c>
      <c r="H8" s="381">
        <v>1377261</v>
      </c>
      <c r="I8" s="381">
        <v>2702</v>
      </c>
      <c r="J8" s="381">
        <v>3570</v>
      </c>
      <c r="K8" s="381">
        <v>3117</v>
      </c>
      <c r="L8" s="381">
        <v>2053219</v>
      </c>
      <c r="M8" s="381"/>
      <c r="N8" s="381"/>
      <c r="O8" s="381"/>
      <c r="P8" s="381"/>
      <c r="Q8" s="381"/>
      <c r="R8" s="381"/>
      <c r="S8" s="381"/>
      <c r="T8" s="381"/>
      <c r="U8" s="382"/>
    </row>
    <row r="9" spans="2:21" ht="14.25" customHeight="1" x14ac:dyDescent="0.15">
      <c r="B9" s="383"/>
      <c r="C9" s="384">
        <v>18</v>
      </c>
      <c r="D9" s="385"/>
      <c r="E9" s="386">
        <v>2940</v>
      </c>
      <c r="F9" s="386">
        <v>3990</v>
      </c>
      <c r="G9" s="386">
        <v>3362</v>
      </c>
      <c r="H9" s="386">
        <v>785896</v>
      </c>
      <c r="I9" s="386">
        <v>2700</v>
      </c>
      <c r="J9" s="386">
        <v>3465</v>
      </c>
      <c r="K9" s="386">
        <v>3090</v>
      </c>
      <c r="L9" s="386">
        <v>1570965</v>
      </c>
      <c r="M9" s="386">
        <v>1365</v>
      </c>
      <c r="N9" s="386">
        <v>1733</v>
      </c>
      <c r="O9" s="386">
        <v>1588</v>
      </c>
      <c r="P9" s="386">
        <v>83768</v>
      </c>
      <c r="Q9" s="386">
        <v>2100</v>
      </c>
      <c r="R9" s="386">
        <v>2730</v>
      </c>
      <c r="S9" s="386">
        <v>2405</v>
      </c>
      <c r="T9" s="386">
        <v>610797</v>
      </c>
      <c r="U9" s="382"/>
    </row>
    <row r="10" spans="2:21" ht="14.25" customHeight="1" x14ac:dyDescent="0.15">
      <c r="B10" s="383"/>
      <c r="C10" s="384">
        <v>19</v>
      </c>
      <c r="D10" s="385"/>
      <c r="E10" s="386">
        <v>2940</v>
      </c>
      <c r="F10" s="386">
        <v>3833</v>
      </c>
      <c r="G10" s="386">
        <v>3312</v>
      </c>
      <c r="H10" s="386">
        <v>832060</v>
      </c>
      <c r="I10" s="386">
        <v>2667</v>
      </c>
      <c r="J10" s="386">
        <v>3255</v>
      </c>
      <c r="K10" s="386">
        <v>2999</v>
      </c>
      <c r="L10" s="386">
        <v>1372220</v>
      </c>
      <c r="M10" s="386">
        <v>1155</v>
      </c>
      <c r="N10" s="386">
        <v>1764</v>
      </c>
      <c r="O10" s="386">
        <v>1450</v>
      </c>
      <c r="P10" s="386">
        <v>844398</v>
      </c>
      <c r="Q10" s="386">
        <v>1943</v>
      </c>
      <c r="R10" s="386">
        <v>2536</v>
      </c>
      <c r="S10" s="386">
        <v>2329</v>
      </c>
      <c r="T10" s="386">
        <v>834916</v>
      </c>
      <c r="U10" s="382"/>
    </row>
    <row r="11" spans="2:21" ht="14.25" customHeight="1" x14ac:dyDescent="0.15">
      <c r="B11" s="383"/>
      <c r="C11" s="384">
        <v>20</v>
      </c>
      <c r="D11" s="385"/>
      <c r="E11" s="386">
        <v>2730</v>
      </c>
      <c r="F11" s="386">
        <v>3570</v>
      </c>
      <c r="G11" s="386">
        <v>3084</v>
      </c>
      <c r="H11" s="386">
        <v>663788</v>
      </c>
      <c r="I11" s="386">
        <v>2100</v>
      </c>
      <c r="J11" s="386">
        <v>3150</v>
      </c>
      <c r="K11" s="386">
        <v>2694</v>
      </c>
      <c r="L11" s="386">
        <v>1053517</v>
      </c>
      <c r="M11" s="386">
        <v>1260</v>
      </c>
      <c r="N11" s="386">
        <v>1674</v>
      </c>
      <c r="O11" s="386">
        <v>1444</v>
      </c>
      <c r="P11" s="386">
        <v>854238</v>
      </c>
      <c r="Q11" s="386">
        <v>1838</v>
      </c>
      <c r="R11" s="386">
        <v>2604</v>
      </c>
      <c r="S11" s="386">
        <v>2238</v>
      </c>
      <c r="T11" s="386">
        <v>799697</v>
      </c>
      <c r="U11" s="382"/>
    </row>
    <row r="12" spans="2:21" ht="14.25" customHeight="1" x14ac:dyDescent="0.15">
      <c r="B12" s="387"/>
      <c r="C12" s="388">
        <v>21</v>
      </c>
      <c r="D12" s="389"/>
      <c r="E12" s="390">
        <v>2310</v>
      </c>
      <c r="F12" s="390">
        <v>3297</v>
      </c>
      <c r="G12" s="390">
        <v>2875</v>
      </c>
      <c r="H12" s="390">
        <v>725583</v>
      </c>
      <c r="I12" s="390">
        <v>1995</v>
      </c>
      <c r="J12" s="390">
        <v>2835</v>
      </c>
      <c r="K12" s="390">
        <v>2475</v>
      </c>
      <c r="L12" s="390">
        <v>967057</v>
      </c>
      <c r="M12" s="390">
        <v>1260</v>
      </c>
      <c r="N12" s="390">
        <v>1680</v>
      </c>
      <c r="O12" s="390">
        <v>1443</v>
      </c>
      <c r="P12" s="390">
        <v>711650</v>
      </c>
      <c r="Q12" s="390">
        <v>1680</v>
      </c>
      <c r="R12" s="390">
        <v>2485</v>
      </c>
      <c r="S12" s="390">
        <v>2135</v>
      </c>
      <c r="T12" s="390">
        <v>792497</v>
      </c>
      <c r="U12" s="382"/>
    </row>
    <row r="13" spans="2:21" ht="14.25" customHeight="1" x14ac:dyDescent="0.15">
      <c r="B13" s="391" t="s">
        <v>305</v>
      </c>
      <c r="C13" s="382">
        <v>2</v>
      </c>
      <c r="D13" s="392" t="s">
        <v>306</v>
      </c>
      <c r="E13" s="386">
        <v>2625</v>
      </c>
      <c r="F13" s="386">
        <v>3150</v>
      </c>
      <c r="G13" s="386">
        <v>2942</v>
      </c>
      <c r="H13" s="386">
        <v>42102</v>
      </c>
      <c r="I13" s="386">
        <v>2401</v>
      </c>
      <c r="J13" s="386">
        <v>2783</v>
      </c>
      <c r="K13" s="386">
        <v>2526</v>
      </c>
      <c r="L13" s="386">
        <v>65046</v>
      </c>
      <c r="M13" s="386">
        <v>1260</v>
      </c>
      <c r="N13" s="386">
        <v>1523</v>
      </c>
      <c r="O13" s="386">
        <v>1404</v>
      </c>
      <c r="P13" s="386">
        <v>59727</v>
      </c>
      <c r="Q13" s="386">
        <v>1712</v>
      </c>
      <c r="R13" s="386">
        <v>2468</v>
      </c>
      <c r="S13" s="386">
        <v>2254</v>
      </c>
      <c r="T13" s="386">
        <v>65309</v>
      </c>
      <c r="U13" s="382"/>
    </row>
    <row r="14" spans="2:21" ht="14.25" customHeight="1" x14ac:dyDescent="0.15">
      <c r="B14" s="391"/>
      <c r="C14" s="382">
        <v>3</v>
      </c>
      <c r="D14" s="392"/>
      <c r="E14" s="386">
        <v>2520</v>
      </c>
      <c r="F14" s="386">
        <v>3098</v>
      </c>
      <c r="G14" s="386">
        <v>2907</v>
      </c>
      <c r="H14" s="386">
        <v>43404</v>
      </c>
      <c r="I14" s="386">
        <v>2147</v>
      </c>
      <c r="J14" s="386">
        <v>2573</v>
      </c>
      <c r="K14" s="386">
        <v>2444</v>
      </c>
      <c r="L14" s="386">
        <v>56273</v>
      </c>
      <c r="M14" s="386">
        <v>1313</v>
      </c>
      <c r="N14" s="386">
        <v>1628</v>
      </c>
      <c r="O14" s="386">
        <v>1443</v>
      </c>
      <c r="P14" s="386">
        <v>74180</v>
      </c>
      <c r="Q14" s="386">
        <v>1794</v>
      </c>
      <c r="R14" s="386">
        <v>2415</v>
      </c>
      <c r="S14" s="386">
        <v>2186</v>
      </c>
      <c r="T14" s="386">
        <v>69243</v>
      </c>
      <c r="U14" s="382"/>
    </row>
    <row r="15" spans="2:21" ht="14.25" customHeight="1" x14ac:dyDescent="0.15">
      <c r="B15" s="391"/>
      <c r="C15" s="382">
        <v>4</v>
      </c>
      <c r="D15" s="392"/>
      <c r="E15" s="386">
        <v>2573</v>
      </c>
      <c r="F15" s="386">
        <v>3098</v>
      </c>
      <c r="G15" s="386">
        <v>2904</v>
      </c>
      <c r="H15" s="386">
        <v>55208</v>
      </c>
      <c r="I15" s="386">
        <v>2205</v>
      </c>
      <c r="J15" s="386">
        <v>2685</v>
      </c>
      <c r="K15" s="386">
        <v>2513</v>
      </c>
      <c r="L15" s="386">
        <v>62758</v>
      </c>
      <c r="M15" s="386">
        <v>1313</v>
      </c>
      <c r="N15" s="386">
        <v>1680</v>
      </c>
      <c r="O15" s="386">
        <v>1492</v>
      </c>
      <c r="P15" s="386">
        <v>52620</v>
      </c>
      <c r="Q15" s="386">
        <v>1785</v>
      </c>
      <c r="R15" s="386">
        <v>2447</v>
      </c>
      <c r="S15" s="386">
        <v>2142</v>
      </c>
      <c r="T15" s="386">
        <v>54984</v>
      </c>
      <c r="U15" s="382"/>
    </row>
    <row r="16" spans="2:21" ht="14.25" customHeight="1" x14ac:dyDescent="0.15">
      <c r="B16" s="391"/>
      <c r="C16" s="382">
        <v>5</v>
      </c>
      <c r="D16" s="392"/>
      <c r="E16" s="386">
        <v>2552</v>
      </c>
      <c r="F16" s="386">
        <v>3098</v>
      </c>
      <c r="G16" s="386">
        <v>2922</v>
      </c>
      <c r="H16" s="386">
        <v>56080</v>
      </c>
      <c r="I16" s="386">
        <v>2258</v>
      </c>
      <c r="J16" s="386">
        <v>2730</v>
      </c>
      <c r="K16" s="386">
        <v>2503</v>
      </c>
      <c r="L16" s="386">
        <v>95801</v>
      </c>
      <c r="M16" s="386">
        <v>1302</v>
      </c>
      <c r="N16" s="386">
        <v>1680</v>
      </c>
      <c r="O16" s="386">
        <v>1529</v>
      </c>
      <c r="P16" s="386">
        <v>63592</v>
      </c>
      <c r="Q16" s="386">
        <v>1733</v>
      </c>
      <c r="R16" s="386">
        <v>2468</v>
      </c>
      <c r="S16" s="386">
        <v>2201</v>
      </c>
      <c r="T16" s="386">
        <v>65191</v>
      </c>
      <c r="U16" s="382"/>
    </row>
    <row r="17" spans="2:21" ht="14.25" customHeight="1" x14ac:dyDescent="0.15">
      <c r="B17" s="391"/>
      <c r="C17" s="382">
        <v>6</v>
      </c>
      <c r="D17" s="392"/>
      <c r="E17" s="386">
        <v>2520</v>
      </c>
      <c r="F17" s="386">
        <v>3045</v>
      </c>
      <c r="G17" s="386">
        <v>2802</v>
      </c>
      <c r="H17" s="386">
        <v>62256</v>
      </c>
      <c r="I17" s="386">
        <v>2143</v>
      </c>
      <c r="J17" s="386">
        <v>2520</v>
      </c>
      <c r="K17" s="386">
        <v>2397</v>
      </c>
      <c r="L17" s="386">
        <v>55128</v>
      </c>
      <c r="M17" s="386">
        <v>1280</v>
      </c>
      <c r="N17" s="386">
        <v>1628</v>
      </c>
      <c r="O17" s="386">
        <v>1430</v>
      </c>
      <c r="P17" s="386">
        <v>66634</v>
      </c>
      <c r="Q17" s="386">
        <v>1712</v>
      </c>
      <c r="R17" s="386">
        <v>2415</v>
      </c>
      <c r="S17" s="386">
        <v>2124</v>
      </c>
      <c r="T17" s="386">
        <v>78240</v>
      </c>
      <c r="U17" s="382"/>
    </row>
    <row r="18" spans="2:21" ht="14.25" customHeight="1" x14ac:dyDescent="0.15">
      <c r="B18" s="391"/>
      <c r="C18" s="382">
        <v>7</v>
      </c>
      <c r="D18" s="392"/>
      <c r="E18" s="386">
        <v>2415</v>
      </c>
      <c r="F18" s="386">
        <v>2961</v>
      </c>
      <c r="G18" s="386">
        <v>2774</v>
      </c>
      <c r="H18" s="386">
        <v>67362</v>
      </c>
      <c r="I18" s="386">
        <v>2182</v>
      </c>
      <c r="J18" s="386">
        <v>2520</v>
      </c>
      <c r="K18" s="386">
        <v>2434</v>
      </c>
      <c r="L18" s="386">
        <v>85680</v>
      </c>
      <c r="M18" s="386">
        <v>1260</v>
      </c>
      <c r="N18" s="386">
        <v>1500</v>
      </c>
      <c r="O18" s="386">
        <v>1340</v>
      </c>
      <c r="P18" s="386">
        <v>53750</v>
      </c>
      <c r="Q18" s="386">
        <v>1680</v>
      </c>
      <c r="R18" s="386">
        <v>2371</v>
      </c>
      <c r="S18" s="386">
        <v>2105</v>
      </c>
      <c r="T18" s="386">
        <v>56759</v>
      </c>
      <c r="U18" s="382"/>
    </row>
    <row r="19" spans="2:21" ht="14.25" customHeight="1" x14ac:dyDescent="0.15">
      <c r="B19" s="391"/>
      <c r="C19" s="382">
        <v>8</v>
      </c>
      <c r="D19" s="392"/>
      <c r="E19" s="386">
        <v>2310</v>
      </c>
      <c r="F19" s="386">
        <v>2993</v>
      </c>
      <c r="G19" s="386">
        <v>2787</v>
      </c>
      <c r="H19" s="386">
        <v>58262</v>
      </c>
      <c r="I19" s="386">
        <v>1995</v>
      </c>
      <c r="J19" s="386">
        <v>2499</v>
      </c>
      <c r="K19" s="386">
        <v>2223</v>
      </c>
      <c r="L19" s="386">
        <v>63794</v>
      </c>
      <c r="M19" s="386">
        <v>1260</v>
      </c>
      <c r="N19" s="386">
        <v>1523</v>
      </c>
      <c r="O19" s="386">
        <v>1373</v>
      </c>
      <c r="P19" s="386">
        <v>49106</v>
      </c>
      <c r="Q19" s="386">
        <v>1680</v>
      </c>
      <c r="R19" s="386">
        <v>2310</v>
      </c>
      <c r="S19" s="386">
        <v>2091</v>
      </c>
      <c r="T19" s="386">
        <v>69479</v>
      </c>
      <c r="U19" s="382"/>
    </row>
    <row r="20" spans="2:21" ht="14.25" customHeight="1" x14ac:dyDescent="0.15">
      <c r="B20" s="391"/>
      <c r="C20" s="382">
        <v>9</v>
      </c>
      <c r="D20" s="392"/>
      <c r="E20" s="386">
        <v>2384</v>
      </c>
      <c r="F20" s="386">
        <v>2940</v>
      </c>
      <c r="G20" s="386">
        <v>2672</v>
      </c>
      <c r="H20" s="386">
        <v>61531</v>
      </c>
      <c r="I20" s="386">
        <v>1995</v>
      </c>
      <c r="J20" s="386">
        <v>2520</v>
      </c>
      <c r="K20" s="386">
        <v>2283</v>
      </c>
      <c r="L20" s="386">
        <v>87140</v>
      </c>
      <c r="M20" s="386">
        <v>1313</v>
      </c>
      <c r="N20" s="386">
        <v>1538</v>
      </c>
      <c r="O20" s="386">
        <v>1436</v>
      </c>
      <c r="P20" s="386">
        <v>71421</v>
      </c>
      <c r="Q20" s="386">
        <v>1899</v>
      </c>
      <c r="R20" s="386">
        <v>2310</v>
      </c>
      <c r="S20" s="386">
        <v>2090</v>
      </c>
      <c r="T20" s="386">
        <v>54900</v>
      </c>
      <c r="U20" s="382"/>
    </row>
    <row r="21" spans="2:21" ht="14.25" customHeight="1" x14ac:dyDescent="0.15">
      <c r="B21" s="391"/>
      <c r="C21" s="382">
        <v>10</v>
      </c>
      <c r="D21" s="392"/>
      <c r="E21" s="386">
        <v>2415</v>
      </c>
      <c r="F21" s="386">
        <v>2940</v>
      </c>
      <c r="G21" s="386">
        <v>2735</v>
      </c>
      <c r="H21" s="386">
        <v>56546</v>
      </c>
      <c r="I21" s="386">
        <v>2226</v>
      </c>
      <c r="J21" s="386">
        <v>2625</v>
      </c>
      <c r="K21" s="386">
        <v>2386</v>
      </c>
      <c r="L21" s="386">
        <v>51054</v>
      </c>
      <c r="M21" s="386">
        <v>1313</v>
      </c>
      <c r="N21" s="386">
        <v>1658</v>
      </c>
      <c r="O21" s="386">
        <v>1463</v>
      </c>
      <c r="P21" s="386">
        <v>52347</v>
      </c>
      <c r="Q21" s="386">
        <v>1890</v>
      </c>
      <c r="R21" s="386">
        <v>2205</v>
      </c>
      <c r="S21" s="386">
        <v>2035</v>
      </c>
      <c r="T21" s="386">
        <v>57561</v>
      </c>
      <c r="U21" s="382"/>
    </row>
    <row r="22" spans="2:21" ht="14.25" customHeight="1" x14ac:dyDescent="0.15">
      <c r="B22" s="391"/>
      <c r="C22" s="382">
        <v>11</v>
      </c>
      <c r="D22" s="392"/>
      <c r="E22" s="386">
        <v>2835</v>
      </c>
      <c r="F22" s="386">
        <v>3150</v>
      </c>
      <c r="G22" s="386">
        <v>2987</v>
      </c>
      <c r="H22" s="386">
        <v>68592</v>
      </c>
      <c r="I22" s="386">
        <v>2258</v>
      </c>
      <c r="J22" s="386">
        <v>2756</v>
      </c>
      <c r="K22" s="386">
        <v>2537</v>
      </c>
      <c r="L22" s="386">
        <v>83545</v>
      </c>
      <c r="M22" s="386">
        <v>1365</v>
      </c>
      <c r="N22" s="386">
        <v>1623</v>
      </c>
      <c r="O22" s="386">
        <v>1510</v>
      </c>
      <c r="P22" s="386">
        <v>48448</v>
      </c>
      <c r="Q22" s="386">
        <v>1785</v>
      </c>
      <c r="R22" s="386">
        <v>2237</v>
      </c>
      <c r="S22" s="386">
        <v>2034</v>
      </c>
      <c r="T22" s="386">
        <v>71090</v>
      </c>
      <c r="U22" s="382"/>
    </row>
    <row r="23" spans="2:21" ht="14.25" customHeight="1" x14ac:dyDescent="0.15">
      <c r="B23" s="65"/>
      <c r="C23" s="382">
        <v>12</v>
      </c>
      <c r="D23" s="30"/>
      <c r="E23" s="386">
        <v>2783</v>
      </c>
      <c r="F23" s="386">
        <v>3268</v>
      </c>
      <c r="G23" s="386">
        <v>2970</v>
      </c>
      <c r="H23" s="386">
        <v>97450</v>
      </c>
      <c r="I23" s="386">
        <v>2237</v>
      </c>
      <c r="J23" s="386">
        <v>2756</v>
      </c>
      <c r="K23" s="386">
        <v>2556</v>
      </c>
      <c r="L23" s="386">
        <v>141632</v>
      </c>
      <c r="M23" s="386">
        <v>1286</v>
      </c>
      <c r="N23" s="386">
        <v>1565</v>
      </c>
      <c r="O23" s="386">
        <v>1423</v>
      </c>
      <c r="P23" s="386">
        <v>56408</v>
      </c>
      <c r="Q23" s="386">
        <v>1827</v>
      </c>
      <c r="R23" s="386">
        <v>2237</v>
      </c>
      <c r="S23" s="386">
        <v>2048</v>
      </c>
      <c r="T23" s="386">
        <v>77999</v>
      </c>
      <c r="U23" s="382"/>
    </row>
    <row r="24" spans="2:21" ht="14.25" customHeight="1" x14ac:dyDescent="0.15">
      <c r="B24" s="65" t="s">
        <v>101</v>
      </c>
      <c r="C24" s="9">
        <v>1</v>
      </c>
      <c r="D24" s="30" t="s">
        <v>54</v>
      </c>
      <c r="E24" s="386">
        <v>2730</v>
      </c>
      <c r="F24" s="386">
        <v>2993</v>
      </c>
      <c r="G24" s="386">
        <v>2858</v>
      </c>
      <c r="H24" s="386">
        <v>49433</v>
      </c>
      <c r="I24" s="386">
        <v>2310</v>
      </c>
      <c r="J24" s="386">
        <v>2701</v>
      </c>
      <c r="K24" s="386">
        <v>2455</v>
      </c>
      <c r="L24" s="386">
        <v>108856</v>
      </c>
      <c r="M24" s="386">
        <v>1208</v>
      </c>
      <c r="N24" s="386">
        <v>1475</v>
      </c>
      <c r="O24" s="386">
        <v>1346</v>
      </c>
      <c r="P24" s="386">
        <v>45337</v>
      </c>
      <c r="Q24" s="386">
        <v>1890</v>
      </c>
      <c r="R24" s="386">
        <v>2202</v>
      </c>
      <c r="S24" s="386">
        <v>2040</v>
      </c>
      <c r="T24" s="386">
        <v>73763</v>
      </c>
      <c r="U24" s="382"/>
    </row>
    <row r="25" spans="2:21" ht="14.25" customHeight="1" x14ac:dyDescent="0.15">
      <c r="B25" s="65"/>
      <c r="C25" s="9">
        <v>2</v>
      </c>
      <c r="D25" s="30"/>
      <c r="E25" s="386">
        <v>2625</v>
      </c>
      <c r="F25" s="386">
        <v>2993</v>
      </c>
      <c r="G25" s="386">
        <v>2850</v>
      </c>
      <c r="H25" s="386">
        <v>40278</v>
      </c>
      <c r="I25" s="386">
        <v>2100</v>
      </c>
      <c r="J25" s="386">
        <v>2591</v>
      </c>
      <c r="K25" s="386">
        <v>2372</v>
      </c>
      <c r="L25" s="386">
        <v>79479</v>
      </c>
      <c r="M25" s="386">
        <v>1229</v>
      </c>
      <c r="N25" s="386">
        <v>1400</v>
      </c>
      <c r="O25" s="386">
        <v>1310</v>
      </c>
      <c r="P25" s="386">
        <v>51037</v>
      </c>
      <c r="Q25" s="386">
        <v>1680</v>
      </c>
      <c r="R25" s="386">
        <v>2100</v>
      </c>
      <c r="S25" s="386">
        <v>1928</v>
      </c>
      <c r="T25" s="386">
        <v>64365</v>
      </c>
      <c r="U25" s="382"/>
    </row>
    <row r="26" spans="2:21" ht="14.25" customHeight="1" x14ac:dyDescent="0.15">
      <c r="B26" s="65"/>
      <c r="C26" s="9">
        <v>3</v>
      </c>
      <c r="D26" s="30"/>
      <c r="E26" s="386">
        <v>2310</v>
      </c>
      <c r="F26" s="386">
        <v>2888</v>
      </c>
      <c r="G26" s="386">
        <v>2657</v>
      </c>
      <c r="H26" s="386">
        <v>50379</v>
      </c>
      <c r="I26" s="386">
        <v>2100</v>
      </c>
      <c r="J26" s="386">
        <v>2646</v>
      </c>
      <c r="K26" s="386">
        <v>2399</v>
      </c>
      <c r="L26" s="386">
        <v>96869</v>
      </c>
      <c r="M26" s="386">
        <v>1208</v>
      </c>
      <c r="N26" s="386">
        <v>1368</v>
      </c>
      <c r="O26" s="386">
        <v>1279</v>
      </c>
      <c r="P26" s="386">
        <v>66499</v>
      </c>
      <c r="Q26" s="386">
        <v>1680</v>
      </c>
      <c r="R26" s="386">
        <v>2237</v>
      </c>
      <c r="S26" s="386">
        <v>1953</v>
      </c>
      <c r="T26" s="386">
        <v>85594</v>
      </c>
      <c r="U26" s="382"/>
    </row>
    <row r="27" spans="2:21" ht="14.25" customHeight="1" x14ac:dyDescent="0.15">
      <c r="B27" s="65"/>
      <c r="C27" s="9">
        <v>4</v>
      </c>
      <c r="D27" s="30"/>
      <c r="E27" s="386">
        <v>2468</v>
      </c>
      <c r="F27" s="386">
        <v>2940</v>
      </c>
      <c r="G27" s="386">
        <v>2818</v>
      </c>
      <c r="H27" s="386">
        <v>43678</v>
      </c>
      <c r="I27" s="386">
        <v>2205</v>
      </c>
      <c r="J27" s="386">
        <v>2678</v>
      </c>
      <c r="K27" s="386">
        <v>2523</v>
      </c>
      <c r="L27" s="386">
        <v>62464</v>
      </c>
      <c r="M27" s="386">
        <v>1198</v>
      </c>
      <c r="N27" s="386">
        <v>1470</v>
      </c>
      <c r="O27" s="386">
        <v>1316</v>
      </c>
      <c r="P27" s="386">
        <v>34889</v>
      </c>
      <c r="Q27" s="386">
        <v>1995</v>
      </c>
      <c r="R27" s="386">
        <v>2363</v>
      </c>
      <c r="S27" s="386">
        <v>2176</v>
      </c>
      <c r="T27" s="386">
        <v>65440</v>
      </c>
      <c r="U27" s="382"/>
    </row>
    <row r="28" spans="2:21" ht="14.25" customHeight="1" x14ac:dyDescent="0.15">
      <c r="B28" s="65"/>
      <c r="C28" s="9">
        <v>5</v>
      </c>
      <c r="D28" s="30"/>
      <c r="E28" s="386">
        <v>2415</v>
      </c>
      <c r="F28" s="386">
        <v>2993</v>
      </c>
      <c r="G28" s="386">
        <v>2817</v>
      </c>
      <c r="H28" s="386">
        <v>57185</v>
      </c>
      <c r="I28" s="386">
        <v>2247</v>
      </c>
      <c r="J28" s="386">
        <v>2625</v>
      </c>
      <c r="K28" s="386">
        <v>2499</v>
      </c>
      <c r="L28" s="386">
        <v>90530</v>
      </c>
      <c r="M28" s="386">
        <v>1208</v>
      </c>
      <c r="N28" s="386">
        <v>1565</v>
      </c>
      <c r="O28" s="386">
        <v>1356</v>
      </c>
      <c r="P28" s="386">
        <v>60884</v>
      </c>
      <c r="Q28" s="386">
        <v>1974</v>
      </c>
      <c r="R28" s="386">
        <v>2363</v>
      </c>
      <c r="S28" s="386">
        <v>2170</v>
      </c>
      <c r="T28" s="386">
        <v>89145</v>
      </c>
      <c r="U28" s="382"/>
    </row>
    <row r="29" spans="2:21" ht="14.25" customHeight="1" x14ac:dyDescent="0.15">
      <c r="B29" s="65"/>
      <c r="C29" s="9">
        <v>6</v>
      </c>
      <c r="D29" s="30"/>
      <c r="E29" s="386">
        <v>2489</v>
      </c>
      <c r="F29" s="386">
        <v>2940</v>
      </c>
      <c r="G29" s="386">
        <v>2802</v>
      </c>
      <c r="H29" s="386">
        <v>45327</v>
      </c>
      <c r="I29" s="386">
        <v>2100</v>
      </c>
      <c r="J29" s="386">
        <v>2646</v>
      </c>
      <c r="K29" s="386">
        <v>2398</v>
      </c>
      <c r="L29" s="386">
        <v>77791</v>
      </c>
      <c r="M29" s="386">
        <v>1260</v>
      </c>
      <c r="N29" s="386">
        <v>1506</v>
      </c>
      <c r="O29" s="386">
        <v>1357</v>
      </c>
      <c r="P29" s="386">
        <v>51473</v>
      </c>
      <c r="Q29" s="386">
        <v>1785</v>
      </c>
      <c r="R29" s="386">
        <v>2426</v>
      </c>
      <c r="S29" s="386">
        <v>2156</v>
      </c>
      <c r="T29" s="386">
        <v>59693</v>
      </c>
      <c r="U29" s="382"/>
    </row>
    <row r="30" spans="2:21" ht="14.25" customHeight="1" x14ac:dyDescent="0.15">
      <c r="B30" s="65"/>
      <c r="C30" s="382">
        <v>7</v>
      </c>
      <c r="D30" s="30"/>
      <c r="E30" s="386">
        <v>2605</v>
      </c>
      <c r="F30" s="386">
        <v>2993</v>
      </c>
      <c r="G30" s="386">
        <v>2819</v>
      </c>
      <c r="H30" s="386">
        <v>42043</v>
      </c>
      <c r="I30" s="305">
        <v>2100</v>
      </c>
      <c r="J30" s="305">
        <v>2545</v>
      </c>
      <c r="K30" s="305">
        <v>2339</v>
      </c>
      <c r="L30" s="305">
        <v>58514</v>
      </c>
      <c r="M30" s="305">
        <v>1208</v>
      </c>
      <c r="N30" s="305">
        <v>1544</v>
      </c>
      <c r="O30" s="305">
        <v>1337</v>
      </c>
      <c r="P30" s="305">
        <v>39327</v>
      </c>
      <c r="Q30" s="305">
        <v>1701</v>
      </c>
      <c r="R30" s="305">
        <v>2363</v>
      </c>
      <c r="S30" s="305">
        <v>2065</v>
      </c>
      <c r="T30" s="305">
        <v>55130</v>
      </c>
      <c r="U30" s="382"/>
    </row>
    <row r="31" spans="2:21" ht="13.5" customHeight="1" x14ac:dyDescent="0.15">
      <c r="B31" s="393"/>
      <c r="C31" s="382">
        <v>8</v>
      </c>
      <c r="D31" s="382"/>
      <c r="E31" s="394">
        <v>2462</v>
      </c>
      <c r="F31" s="394">
        <v>2800</v>
      </c>
      <c r="G31" s="394">
        <v>2653.2</v>
      </c>
      <c r="H31" s="394">
        <v>42061</v>
      </c>
      <c r="I31" s="394">
        <v>2222</v>
      </c>
      <c r="J31" s="394">
        <v>2520</v>
      </c>
      <c r="K31" s="394">
        <v>2355</v>
      </c>
      <c r="L31" s="394">
        <v>78480</v>
      </c>
      <c r="M31" s="394">
        <v>1208</v>
      </c>
      <c r="N31" s="394">
        <v>1470</v>
      </c>
      <c r="O31" s="394">
        <v>1356</v>
      </c>
      <c r="P31" s="394">
        <v>70999</v>
      </c>
      <c r="Q31" s="394">
        <v>1733</v>
      </c>
      <c r="R31" s="394">
        <v>2289</v>
      </c>
      <c r="S31" s="394">
        <v>2008</v>
      </c>
      <c r="T31" s="395">
        <v>74735</v>
      </c>
      <c r="U31" s="382"/>
    </row>
    <row r="32" spans="2:21" ht="13.5" customHeight="1" x14ac:dyDescent="0.15">
      <c r="B32" s="393"/>
      <c r="C32" s="382">
        <v>9</v>
      </c>
      <c r="D32" s="382"/>
      <c r="E32" s="394">
        <v>2465</v>
      </c>
      <c r="F32" s="394">
        <v>2800</v>
      </c>
      <c r="G32" s="394">
        <v>2608.8000000000002</v>
      </c>
      <c r="H32" s="395">
        <v>45938</v>
      </c>
      <c r="I32" s="304">
        <v>2258</v>
      </c>
      <c r="J32" s="304">
        <v>2625</v>
      </c>
      <c r="K32" s="304">
        <v>2449</v>
      </c>
      <c r="L32" s="304">
        <v>92686</v>
      </c>
      <c r="M32" s="364">
        <v>1208</v>
      </c>
      <c r="N32" s="364">
        <v>1575</v>
      </c>
      <c r="O32" s="364">
        <v>1413</v>
      </c>
      <c r="P32" s="364">
        <v>48353</v>
      </c>
      <c r="Q32" s="304">
        <v>1838</v>
      </c>
      <c r="R32" s="304">
        <v>2315</v>
      </c>
      <c r="S32" s="304">
        <v>2002</v>
      </c>
      <c r="T32" s="305">
        <v>85242</v>
      </c>
      <c r="U32" s="382"/>
    </row>
    <row r="33" spans="2:21" ht="13.5" customHeight="1" x14ac:dyDescent="0.15">
      <c r="B33" s="393"/>
      <c r="C33" s="382">
        <v>10</v>
      </c>
      <c r="D33" s="392"/>
      <c r="E33" s="395">
        <v>2489</v>
      </c>
      <c r="F33" s="395">
        <v>2888</v>
      </c>
      <c r="G33" s="395">
        <v>2734</v>
      </c>
      <c r="H33" s="395">
        <v>44182.1</v>
      </c>
      <c r="I33" s="305">
        <v>2252.25</v>
      </c>
      <c r="J33" s="305">
        <v>2625</v>
      </c>
      <c r="K33" s="305">
        <v>2460.2990123850109</v>
      </c>
      <c r="L33" s="305">
        <v>65253.899999999994</v>
      </c>
      <c r="M33" s="353">
        <v>1207.5</v>
      </c>
      <c r="N33" s="353">
        <v>1564.5</v>
      </c>
      <c r="O33" s="353">
        <v>1418.3540168290526</v>
      </c>
      <c r="P33" s="353">
        <v>51576.900000000009</v>
      </c>
      <c r="Q33" s="305">
        <v>1900.5</v>
      </c>
      <c r="R33" s="305">
        <v>2425.5</v>
      </c>
      <c r="S33" s="305">
        <v>2131.3292733934513</v>
      </c>
      <c r="T33" s="305">
        <v>97867</v>
      </c>
      <c r="U33" s="382"/>
    </row>
    <row r="34" spans="2:21" ht="13.5" customHeight="1" x14ac:dyDescent="0.15">
      <c r="B34" s="396"/>
      <c r="C34" s="370">
        <v>11</v>
      </c>
      <c r="D34" s="397"/>
      <c r="E34" s="398">
        <v>2678</v>
      </c>
      <c r="F34" s="398">
        <v>3045</v>
      </c>
      <c r="G34" s="398">
        <v>2850</v>
      </c>
      <c r="H34" s="398">
        <v>53970</v>
      </c>
      <c r="I34" s="308">
        <v>2310</v>
      </c>
      <c r="J34" s="308">
        <v>2709</v>
      </c>
      <c r="K34" s="308">
        <v>2539</v>
      </c>
      <c r="L34" s="308">
        <v>70581</v>
      </c>
      <c r="M34" s="357">
        <v>1208</v>
      </c>
      <c r="N34" s="357">
        <v>1480</v>
      </c>
      <c r="O34" s="357">
        <v>1394</v>
      </c>
      <c r="P34" s="357">
        <v>62192</v>
      </c>
      <c r="Q34" s="308">
        <v>1890</v>
      </c>
      <c r="R34" s="308">
        <v>2478</v>
      </c>
      <c r="S34" s="308">
        <v>2152</v>
      </c>
      <c r="T34" s="311">
        <v>119113</v>
      </c>
      <c r="U34" s="382"/>
    </row>
    <row r="35" spans="2:21" ht="13.5" customHeight="1" x14ac:dyDescent="0.15">
      <c r="B35" s="73" t="s">
        <v>35</v>
      </c>
      <c r="C35" s="74" t="s">
        <v>37</v>
      </c>
    </row>
    <row r="36" spans="2:21" ht="13.5" customHeight="1" x14ac:dyDescent="0.15">
      <c r="B36" s="75" t="s">
        <v>32</v>
      </c>
      <c r="C36" s="74" t="s">
        <v>307</v>
      </c>
      <c r="M36" s="306"/>
      <c r="N36" s="306"/>
      <c r="O36" s="306"/>
      <c r="P36" s="306"/>
    </row>
    <row r="37" spans="2:21" ht="13.5" customHeight="1" x14ac:dyDescent="0.15">
      <c r="B37" s="75"/>
      <c r="C37" s="19"/>
      <c r="I37" s="306"/>
      <c r="J37" s="306"/>
      <c r="K37" s="306"/>
      <c r="L37" s="306"/>
      <c r="M37" s="351"/>
      <c r="N37" s="351"/>
      <c r="O37" s="351"/>
      <c r="P37" s="351"/>
      <c r="Q37" s="306"/>
      <c r="R37" s="306"/>
      <c r="S37" s="306"/>
      <c r="T37" s="306"/>
    </row>
    <row r="39" spans="2:21" x14ac:dyDescent="0.15">
      <c r="E39" s="399"/>
      <c r="F39" s="399"/>
      <c r="G39" s="399"/>
      <c r="H39" s="400"/>
      <c r="I39" s="306"/>
      <c r="J39" s="306"/>
      <c r="K39" s="306"/>
      <c r="L39" s="306"/>
      <c r="M39" s="351"/>
      <c r="N39" s="351"/>
      <c r="O39" s="351"/>
      <c r="P39" s="351"/>
      <c r="Q39" s="306"/>
      <c r="R39" s="306"/>
      <c r="S39" s="306"/>
      <c r="T39" s="306"/>
    </row>
    <row r="40" spans="2:21" x14ac:dyDescent="0.15">
      <c r="E40" s="399"/>
      <c r="F40" s="399"/>
      <c r="G40" s="399"/>
      <c r="H40" s="400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</row>
    <row r="41" spans="2:21" x14ac:dyDescent="0.15">
      <c r="E41" s="401"/>
      <c r="F41" s="401"/>
      <c r="G41" s="402"/>
    </row>
  </sheetData>
  <autoFilter ref="B5:T36" xr:uid="{00000000-0009-0000-0000-00002C000000}"/>
  <phoneticPr fontId="7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49"/>
  <sheetViews>
    <sheetView zoomScale="75" workbookViewId="0">
      <selection activeCell="P40" sqref="P40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5" ht="15" customHeight="1" x14ac:dyDescent="0.15">
      <c r="B1" s="321"/>
      <c r="C1" s="321"/>
      <c r="D1" s="321"/>
    </row>
    <row r="2" spans="1:25" ht="12.75" customHeight="1" x14ac:dyDescent="0.15">
      <c r="B2" s="19" t="s">
        <v>95</v>
      </c>
      <c r="C2" s="288"/>
      <c r="D2" s="288"/>
    </row>
    <row r="3" spans="1:25" ht="12.75" customHeight="1" x14ac:dyDescent="0.15">
      <c r="B3" s="288"/>
      <c r="C3" s="288"/>
      <c r="D3" s="288"/>
      <c r="X3" s="20" t="s">
        <v>10</v>
      </c>
    </row>
    <row r="4" spans="1:25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5" ht="12" customHeight="1" x14ac:dyDescent="0.15">
      <c r="A5" s="30"/>
      <c r="B5" s="63"/>
      <c r="C5" s="403" t="s">
        <v>261</v>
      </c>
      <c r="D5" s="404"/>
      <c r="E5" s="15" t="s">
        <v>308</v>
      </c>
      <c r="F5" s="405"/>
      <c r="G5" s="405"/>
      <c r="H5" s="406"/>
      <c r="I5" s="15" t="s">
        <v>309</v>
      </c>
      <c r="J5" s="405"/>
      <c r="K5" s="405"/>
      <c r="L5" s="406"/>
      <c r="M5" s="15" t="s">
        <v>310</v>
      </c>
      <c r="N5" s="405"/>
      <c r="O5" s="405"/>
      <c r="P5" s="406"/>
      <c r="Q5" s="15" t="s">
        <v>311</v>
      </c>
      <c r="R5" s="405"/>
      <c r="S5" s="405"/>
      <c r="T5" s="406"/>
      <c r="U5" s="15" t="s">
        <v>312</v>
      </c>
      <c r="V5" s="405"/>
      <c r="W5" s="405"/>
      <c r="X5" s="406"/>
    </row>
    <row r="6" spans="1:25" ht="12" customHeight="1" x14ac:dyDescent="0.15">
      <c r="A6" s="30"/>
      <c r="B6" s="8"/>
      <c r="C6" s="10"/>
      <c r="D6" s="18"/>
      <c r="E6" s="10" t="s">
        <v>313</v>
      </c>
      <c r="F6" s="407"/>
      <c r="G6" s="407"/>
      <c r="H6" s="408"/>
      <c r="I6" s="10"/>
      <c r="J6" s="407"/>
      <c r="K6" s="407"/>
      <c r="L6" s="408"/>
      <c r="M6" s="10" t="s">
        <v>314</v>
      </c>
      <c r="N6" s="407"/>
      <c r="O6" s="407"/>
      <c r="P6" s="408"/>
      <c r="Q6" s="10" t="s">
        <v>315</v>
      </c>
      <c r="R6" s="407"/>
      <c r="S6" s="407"/>
      <c r="T6" s="408"/>
      <c r="U6" s="10"/>
      <c r="V6" s="407"/>
      <c r="W6" s="407"/>
      <c r="X6" s="408"/>
    </row>
    <row r="7" spans="1:25" ht="12" customHeight="1" x14ac:dyDescent="0.15">
      <c r="A7" s="30"/>
      <c r="B7" s="297" t="s">
        <v>316</v>
      </c>
      <c r="C7" s="298"/>
      <c r="D7" s="299"/>
      <c r="E7" s="327" t="s">
        <v>275</v>
      </c>
      <c r="F7" s="327" t="s">
        <v>173</v>
      </c>
      <c r="G7" s="327" t="s">
        <v>276</v>
      </c>
      <c r="H7" s="327" t="s">
        <v>8</v>
      </c>
      <c r="I7" s="327" t="s">
        <v>275</v>
      </c>
      <c r="J7" s="327" t="s">
        <v>173</v>
      </c>
      <c r="K7" s="327" t="s">
        <v>276</v>
      </c>
      <c r="L7" s="327" t="s">
        <v>8</v>
      </c>
      <c r="M7" s="327" t="s">
        <v>275</v>
      </c>
      <c r="N7" s="327" t="s">
        <v>173</v>
      </c>
      <c r="O7" s="327" t="s">
        <v>276</v>
      </c>
      <c r="P7" s="327" t="s">
        <v>8</v>
      </c>
      <c r="Q7" s="327" t="s">
        <v>275</v>
      </c>
      <c r="R7" s="327" t="s">
        <v>173</v>
      </c>
      <c r="S7" s="327" t="s">
        <v>276</v>
      </c>
      <c r="T7" s="327" t="s">
        <v>8</v>
      </c>
      <c r="U7" s="327" t="s">
        <v>275</v>
      </c>
      <c r="V7" s="327" t="s">
        <v>173</v>
      </c>
      <c r="W7" s="327" t="s">
        <v>276</v>
      </c>
      <c r="X7" s="327" t="s">
        <v>8</v>
      </c>
    </row>
    <row r="8" spans="1:25" ht="12" customHeight="1" x14ac:dyDescent="0.15">
      <c r="A8" s="30"/>
      <c r="B8" s="10"/>
      <c r="C8" s="12"/>
      <c r="D8" s="18"/>
      <c r="E8" s="328"/>
      <c r="F8" s="328"/>
      <c r="G8" s="328" t="s">
        <v>277</v>
      </c>
      <c r="H8" s="328"/>
      <c r="I8" s="328"/>
      <c r="J8" s="328"/>
      <c r="K8" s="328" t="s">
        <v>277</v>
      </c>
      <c r="L8" s="328"/>
      <c r="M8" s="328"/>
      <c r="N8" s="328"/>
      <c r="O8" s="328" t="s">
        <v>277</v>
      </c>
      <c r="P8" s="328"/>
      <c r="Q8" s="328"/>
      <c r="R8" s="328"/>
      <c r="S8" s="328" t="s">
        <v>277</v>
      </c>
      <c r="T8" s="328"/>
      <c r="U8" s="328"/>
      <c r="V8" s="328"/>
      <c r="W8" s="328" t="s">
        <v>277</v>
      </c>
      <c r="X8" s="328"/>
    </row>
    <row r="9" spans="1:25" ht="12" customHeight="1" x14ac:dyDescent="0.15">
      <c r="A9" s="30"/>
      <c r="B9" s="300" t="s">
        <v>72</v>
      </c>
      <c r="C9" s="129">
        <v>19</v>
      </c>
      <c r="D9" s="17" t="s">
        <v>105</v>
      </c>
      <c r="E9" s="302" t="s">
        <v>265</v>
      </c>
      <c r="F9" s="302" t="s">
        <v>265</v>
      </c>
      <c r="G9" s="302" t="s">
        <v>265</v>
      </c>
      <c r="H9" s="302" t="s">
        <v>265</v>
      </c>
      <c r="I9" s="302" t="s">
        <v>265</v>
      </c>
      <c r="J9" s="302" t="s">
        <v>265</v>
      </c>
      <c r="K9" s="302" t="s">
        <v>265</v>
      </c>
      <c r="L9" s="302" t="s">
        <v>265</v>
      </c>
      <c r="M9" s="302" t="s">
        <v>265</v>
      </c>
      <c r="N9" s="302" t="s">
        <v>265</v>
      </c>
      <c r="O9" s="302" t="s">
        <v>265</v>
      </c>
      <c r="P9" s="302" t="s">
        <v>265</v>
      </c>
      <c r="Q9" s="302" t="s">
        <v>265</v>
      </c>
      <c r="R9" s="302" t="s">
        <v>265</v>
      </c>
      <c r="S9" s="302" t="s">
        <v>265</v>
      </c>
      <c r="T9" s="302" t="s">
        <v>265</v>
      </c>
      <c r="U9" s="302" t="s">
        <v>265</v>
      </c>
      <c r="V9" s="302" t="s">
        <v>265</v>
      </c>
      <c r="W9" s="302" t="s">
        <v>265</v>
      </c>
      <c r="X9" s="302" t="s">
        <v>265</v>
      </c>
      <c r="Y9" s="9"/>
    </row>
    <row r="10" spans="1:25" ht="12" customHeight="1" x14ac:dyDescent="0.15">
      <c r="A10" s="30"/>
      <c r="B10" s="65"/>
      <c r="C10" s="289">
        <v>20</v>
      </c>
      <c r="D10" s="30"/>
      <c r="E10" s="305" t="s">
        <v>265</v>
      </c>
      <c r="F10" s="305" t="s">
        <v>265</v>
      </c>
      <c r="G10" s="305" t="s">
        <v>265</v>
      </c>
      <c r="H10" s="305" t="s">
        <v>265</v>
      </c>
      <c r="I10" s="305" t="s">
        <v>265</v>
      </c>
      <c r="J10" s="305" t="s">
        <v>265</v>
      </c>
      <c r="K10" s="305" t="s">
        <v>265</v>
      </c>
      <c r="L10" s="305" t="s">
        <v>265</v>
      </c>
      <c r="M10" s="305" t="s">
        <v>265</v>
      </c>
      <c r="N10" s="305" t="s">
        <v>265</v>
      </c>
      <c r="O10" s="305" t="s">
        <v>265</v>
      </c>
      <c r="P10" s="305" t="s">
        <v>265</v>
      </c>
      <c r="Q10" s="305" t="s">
        <v>265</v>
      </c>
      <c r="R10" s="305" t="s">
        <v>265</v>
      </c>
      <c r="S10" s="305" t="s">
        <v>265</v>
      </c>
      <c r="T10" s="305" t="s">
        <v>265</v>
      </c>
      <c r="U10" s="305" t="s">
        <v>265</v>
      </c>
      <c r="V10" s="305" t="s">
        <v>265</v>
      </c>
      <c r="W10" s="305" t="s">
        <v>265</v>
      </c>
      <c r="X10" s="305" t="s">
        <v>265</v>
      </c>
      <c r="Y10" s="9"/>
    </row>
    <row r="11" spans="1:25" ht="12" customHeight="1" x14ac:dyDescent="0.15">
      <c r="A11" s="30"/>
      <c r="B11" s="67"/>
      <c r="C11" s="132">
        <v>21</v>
      </c>
      <c r="D11" s="18"/>
      <c r="E11" s="409">
        <v>0</v>
      </c>
      <c r="F11" s="409">
        <v>0</v>
      </c>
      <c r="G11" s="409">
        <v>0</v>
      </c>
      <c r="H11" s="409">
        <v>0</v>
      </c>
      <c r="I11" s="409">
        <v>0</v>
      </c>
      <c r="J11" s="409">
        <v>0</v>
      </c>
      <c r="K11" s="409">
        <v>0</v>
      </c>
      <c r="L11" s="409">
        <v>0</v>
      </c>
      <c r="M11" s="410">
        <v>0</v>
      </c>
      <c r="N11" s="409">
        <v>0</v>
      </c>
      <c r="O11" s="409">
        <v>0</v>
      </c>
      <c r="P11" s="409">
        <v>0</v>
      </c>
      <c r="Q11" s="409">
        <v>0</v>
      </c>
      <c r="R11" s="409">
        <v>0</v>
      </c>
      <c r="S11" s="409">
        <v>0</v>
      </c>
      <c r="T11" s="409">
        <v>0</v>
      </c>
      <c r="U11" s="409">
        <v>0</v>
      </c>
      <c r="V11" s="409">
        <v>0</v>
      </c>
      <c r="W11" s="409">
        <v>0</v>
      </c>
      <c r="X11" s="410">
        <v>0</v>
      </c>
      <c r="Y11" s="9"/>
    </row>
    <row r="12" spans="1:25" ht="12" customHeight="1" x14ac:dyDescent="0.15">
      <c r="A12" s="30"/>
      <c r="B12" s="65" t="s">
        <v>317</v>
      </c>
      <c r="C12" s="289">
        <v>3</v>
      </c>
      <c r="D12" s="30"/>
      <c r="E12" s="305" t="s">
        <v>265</v>
      </c>
      <c r="F12" s="305" t="s">
        <v>265</v>
      </c>
      <c r="G12" s="305" t="s">
        <v>265</v>
      </c>
      <c r="H12" s="305" t="s">
        <v>265</v>
      </c>
      <c r="I12" s="305" t="s">
        <v>265</v>
      </c>
      <c r="J12" s="305" t="s">
        <v>265</v>
      </c>
      <c r="K12" s="305" t="s">
        <v>265</v>
      </c>
      <c r="L12" s="305" t="s">
        <v>265</v>
      </c>
      <c r="M12" s="305" t="s">
        <v>265</v>
      </c>
      <c r="N12" s="305" t="s">
        <v>265</v>
      </c>
      <c r="O12" s="305" t="s">
        <v>265</v>
      </c>
      <c r="P12" s="305" t="s">
        <v>265</v>
      </c>
      <c r="Q12" s="305" t="s">
        <v>265</v>
      </c>
      <c r="R12" s="305" t="s">
        <v>265</v>
      </c>
      <c r="S12" s="305" t="s">
        <v>265</v>
      </c>
      <c r="T12" s="305" t="s">
        <v>265</v>
      </c>
      <c r="U12" s="305" t="s">
        <v>265</v>
      </c>
      <c r="V12" s="305" t="s">
        <v>265</v>
      </c>
      <c r="W12" s="305" t="s">
        <v>265</v>
      </c>
      <c r="X12" s="305" t="s">
        <v>265</v>
      </c>
      <c r="Y12" s="9"/>
    </row>
    <row r="13" spans="1:25" ht="12" customHeight="1" x14ac:dyDescent="0.15">
      <c r="A13" s="30"/>
      <c r="B13" s="65"/>
      <c r="C13" s="289">
        <v>4</v>
      </c>
      <c r="D13" s="30"/>
      <c r="E13" s="305" t="s">
        <v>265</v>
      </c>
      <c r="F13" s="305" t="s">
        <v>265</v>
      </c>
      <c r="G13" s="305" t="s">
        <v>265</v>
      </c>
      <c r="H13" s="305" t="s">
        <v>265</v>
      </c>
      <c r="I13" s="305" t="s">
        <v>265</v>
      </c>
      <c r="J13" s="305" t="s">
        <v>265</v>
      </c>
      <c r="K13" s="305" t="s">
        <v>265</v>
      </c>
      <c r="L13" s="305" t="s">
        <v>265</v>
      </c>
      <c r="M13" s="305" t="s">
        <v>265</v>
      </c>
      <c r="N13" s="305" t="s">
        <v>265</v>
      </c>
      <c r="O13" s="305" t="s">
        <v>265</v>
      </c>
      <c r="P13" s="305" t="s">
        <v>265</v>
      </c>
      <c r="Q13" s="305" t="s">
        <v>265</v>
      </c>
      <c r="R13" s="305" t="s">
        <v>265</v>
      </c>
      <c r="S13" s="305" t="s">
        <v>265</v>
      </c>
      <c r="T13" s="305" t="s">
        <v>265</v>
      </c>
      <c r="U13" s="305" t="s">
        <v>265</v>
      </c>
      <c r="V13" s="305" t="s">
        <v>265</v>
      </c>
      <c r="W13" s="305" t="s">
        <v>265</v>
      </c>
      <c r="X13" s="305" t="s">
        <v>265</v>
      </c>
      <c r="Y13" s="9"/>
    </row>
    <row r="14" spans="1:25" ht="12" customHeight="1" x14ac:dyDescent="0.15">
      <c r="A14" s="30"/>
      <c r="B14" s="65"/>
      <c r="C14" s="289">
        <v>5</v>
      </c>
      <c r="D14" s="30"/>
      <c r="E14" s="305" t="s">
        <v>265</v>
      </c>
      <c r="F14" s="305" t="s">
        <v>265</v>
      </c>
      <c r="G14" s="305" t="s">
        <v>265</v>
      </c>
      <c r="H14" s="305" t="s">
        <v>265</v>
      </c>
      <c r="I14" s="305" t="s">
        <v>265</v>
      </c>
      <c r="J14" s="305" t="s">
        <v>265</v>
      </c>
      <c r="K14" s="305" t="s">
        <v>265</v>
      </c>
      <c r="L14" s="305" t="s">
        <v>265</v>
      </c>
      <c r="M14" s="305" t="s">
        <v>265</v>
      </c>
      <c r="N14" s="305" t="s">
        <v>265</v>
      </c>
      <c r="O14" s="305" t="s">
        <v>265</v>
      </c>
      <c r="P14" s="305" t="s">
        <v>265</v>
      </c>
      <c r="Q14" s="305" t="s">
        <v>265</v>
      </c>
      <c r="R14" s="305" t="s">
        <v>265</v>
      </c>
      <c r="S14" s="305" t="s">
        <v>265</v>
      </c>
      <c r="T14" s="305" t="s">
        <v>265</v>
      </c>
      <c r="U14" s="305" t="s">
        <v>265</v>
      </c>
      <c r="V14" s="305" t="s">
        <v>265</v>
      </c>
      <c r="W14" s="305" t="s">
        <v>265</v>
      </c>
      <c r="X14" s="305" t="s">
        <v>265</v>
      </c>
      <c r="Y14" s="9"/>
    </row>
    <row r="15" spans="1:25" ht="12" customHeight="1" x14ac:dyDescent="0.15">
      <c r="A15" s="30"/>
      <c r="B15" s="65"/>
      <c r="C15" s="289">
        <v>6</v>
      </c>
      <c r="D15" s="30"/>
      <c r="E15" s="305" t="s">
        <v>265</v>
      </c>
      <c r="F15" s="305" t="s">
        <v>265</v>
      </c>
      <c r="G15" s="305" t="s">
        <v>265</v>
      </c>
      <c r="H15" s="305" t="s">
        <v>265</v>
      </c>
      <c r="I15" s="305" t="s">
        <v>265</v>
      </c>
      <c r="J15" s="305" t="s">
        <v>265</v>
      </c>
      <c r="K15" s="305" t="s">
        <v>265</v>
      </c>
      <c r="L15" s="305" t="s">
        <v>265</v>
      </c>
      <c r="M15" s="305" t="s">
        <v>265</v>
      </c>
      <c r="N15" s="305" t="s">
        <v>265</v>
      </c>
      <c r="O15" s="305" t="s">
        <v>265</v>
      </c>
      <c r="P15" s="305" t="s">
        <v>265</v>
      </c>
      <c r="Q15" s="305" t="s">
        <v>265</v>
      </c>
      <c r="R15" s="305" t="s">
        <v>265</v>
      </c>
      <c r="S15" s="305" t="s">
        <v>265</v>
      </c>
      <c r="T15" s="305" t="s">
        <v>265</v>
      </c>
      <c r="U15" s="305" t="s">
        <v>265</v>
      </c>
      <c r="V15" s="305" t="s">
        <v>265</v>
      </c>
      <c r="W15" s="305" t="s">
        <v>265</v>
      </c>
      <c r="X15" s="305" t="s">
        <v>265</v>
      </c>
      <c r="Y15" s="9"/>
    </row>
    <row r="16" spans="1:25" ht="12" customHeight="1" x14ac:dyDescent="0.15">
      <c r="A16" s="30"/>
      <c r="B16" s="65"/>
      <c r="C16" s="289">
        <v>7</v>
      </c>
      <c r="D16" s="30"/>
      <c r="E16" s="305" t="s">
        <v>265</v>
      </c>
      <c r="F16" s="305" t="s">
        <v>265</v>
      </c>
      <c r="G16" s="305" t="s">
        <v>265</v>
      </c>
      <c r="H16" s="305" t="s">
        <v>265</v>
      </c>
      <c r="I16" s="305" t="s">
        <v>265</v>
      </c>
      <c r="J16" s="305" t="s">
        <v>265</v>
      </c>
      <c r="K16" s="305" t="s">
        <v>265</v>
      </c>
      <c r="L16" s="305" t="s">
        <v>265</v>
      </c>
      <c r="M16" s="305" t="s">
        <v>265</v>
      </c>
      <c r="N16" s="305" t="s">
        <v>265</v>
      </c>
      <c r="O16" s="305" t="s">
        <v>265</v>
      </c>
      <c r="P16" s="305" t="s">
        <v>265</v>
      </c>
      <c r="Q16" s="305" t="s">
        <v>265</v>
      </c>
      <c r="R16" s="305" t="s">
        <v>265</v>
      </c>
      <c r="S16" s="305" t="s">
        <v>265</v>
      </c>
      <c r="T16" s="305" t="s">
        <v>265</v>
      </c>
      <c r="U16" s="305" t="s">
        <v>265</v>
      </c>
      <c r="V16" s="305" t="s">
        <v>265</v>
      </c>
      <c r="W16" s="305" t="s">
        <v>265</v>
      </c>
      <c r="X16" s="305" t="s">
        <v>265</v>
      </c>
      <c r="Y16" s="9"/>
    </row>
    <row r="17" spans="1:26" ht="12" customHeight="1" x14ac:dyDescent="0.15">
      <c r="A17" s="30"/>
      <c r="B17" s="65"/>
      <c r="C17" s="289">
        <v>8</v>
      </c>
      <c r="D17" s="30"/>
      <c r="E17" s="305" t="s">
        <v>265</v>
      </c>
      <c r="F17" s="305" t="s">
        <v>265</v>
      </c>
      <c r="G17" s="305" t="s">
        <v>265</v>
      </c>
      <c r="H17" s="305" t="s">
        <v>265</v>
      </c>
      <c r="I17" s="305" t="s">
        <v>265</v>
      </c>
      <c r="J17" s="305" t="s">
        <v>265</v>
      </c>
      <c r="K17" s="305" t="s">
        <v>265</v>
      </c>
      <c r="L17" s="305" t="s">
        <v>265</v>
      </c>
      <c r="M17" s="305" t="s">
        <v>265</v>
      </c>
      <c r="N17" s="305" t="s">
        <v>265</v>
      </c>
      <c r="O17" s="305" t="s">
        <v>265</v>
      </c>
      <c r="P17" s="305"/>
      <c r="Q17" s="305" t="s">
        <v>265</v>
      </c>
      <c r="R17" s="305" t="s">
        <v>265</v>
      </c>
      <c r="S17" s="305" t="s">
        <v>265</v>
      </c>
      <c r="T17" s="305"/>
      <c r="U17" s="305" t="s">
        <v>265</v>
      </c>
      <c r="V17" s="305" t="s">
        <v>265</v>
      </c>
      <c r="W17" s="305" t="s">
        <v>265</v>
      </c>
      <c r="X17" s="305"/>
      <c r="Y17" s="9"/>
    </row>
    <row r="18" spans="1:26" ht="12" customHeight="1" x14ac:dyDescent="0.15">
      <c r="A18" s="9"/>
      <c r="B18" s="65"/>
      <c r="C18" s="289">
        <v>9</v>
      </c>
      <c r="D18" s="9"/>
      <c r="E18" s="411">
        <v>0</v>
      </c>
      <c r="F18" s="411">
        <v>0</v>
      </c>
      <c r="G18" s="411">
        <v>0</v>
      </c>
      <c r="H18" s="411">
        <v>0</v>
      </c>
      <c r="I18" s="411">
        <v>0</v>
      </c>
      <c r="J18" s="411">
        <v>0</v>
      </c>
      <c r="K18" s="411">
        <v>0</v>
      </c>
      <c r="L18" s="411">
        <v>0</v>
      </c>
      <c r="M18" s="412">
        <v>0</v>
      </c>
      <c r="N18" s="411">
        <v>0</v>
      </c>
      <c r="O18" s="411">
        <v>0</v>
      </c>
      <c r="P18" s="411">
        <v>0</v>
      </c>
      <c r="Q18" s="411">
        <v>0</v>
      </c>
      <c r="R18" s="411">
        <v>0</v>
      </c>
      <c r="S18" s="411">
        <v>0</v>
      </c>
      <c r="T18" s="411">
        <v>0</v>
      </c>
      <c r="U18" s="411">
        <v>0</v>
      </c>
      <c r="V18" s="411">
        <v>0</v>
      </c>
      <c r="W18" s="411">
        <v>0</v>
      </c>
      <c r="X18" s="412">
        <v>0</v>
      </c>
      <c r="Y18" s="9"/>
    </row>
    <row r="19" spans="1:26" ht="12" customHeight="1" x14ac:dyDescent="0.15">
      <c r="A19" s="9"/>
      <c r="B19" s="65"/>
      <c r="C19" s="289">
        <v>10</v>
      </c>
      <c r="D19" s="30"/>
      <c r="E19" s="412">
        <v>0</v>
      </c>
      <c r="F19" s="412">
        <v>0</v>
      </c>
      <c r="G19" s="412">
        <v>0</v>
      </c>
      <c r="H19" s="412">
        <v>0</v>
      </c>
      <c r="I19" s="412">
        <v>0</v>
      </c>
      <c r="J19" s="412">
        <v>0</v>
      </c>
      <c r="K19" s="412">
        <v>0</v>
      </c>
      <c r="L19" s="412">
        <v>0</v>
      </c>
      <c r="M19" s="412">
        <v>0</v>
      </c>
      <c r="N19" s="412">
        <v>0</v>
      </c>
      <c r="O19" s="412">
        <v>0</v>
      </c>
      <c r="P19" s="412">
        <v>0</v>
      </c>
      <c r="Q19" s="412">
        <v>0</v>
      </c>
      <c r="R19" s="412">
        <v>0</v>
      </c>
      <c r="S19" s="412">
        <v>0</v>
      </c>
      <c r="T19" s="412">
        <v>0</v>
      </c>
      <c r="U19" s="412">
        <v>0</v>
      </c>
      <c r="V19" s="412">
        <v>0</v>
      </c>
      <c r="W19" s="412">
        <v>0</v>
      </c>
      <c r="X19" s="412">
        <v>0</v>
      </c>
      <c r="Y19" s="9"/>
    </row>
    <row r="20" spans="1:26" ht="12" customHeight="1" x14ac:dyDescent="0.15">
      <c r="A20" s="9"/>
      <c r="B20" s="67"/>
      <c r="C20" s="132">
        <v>11</v>
      </c>
      <c r="D20" s="18"/>
      <c r="E20" s="410">
        <v>0</v>
      </c>
      <c r="F20" s="410">
        <v>0</v>
      </c>
      <c r="G20" s="410">
        <v>0</v>
      </c>
      <c r="H20" s="410">
        <v>0</v>
      </c>
      <c r="I20" s="410">
        <v>0</v>
      </c>
      <c r="J20" s="410">
        <v>0</v>
      </c>
      <c r="K20" s="410">
        <v>0</v>
      </c>
      <c r="L20" s="410">
        <v>0</v>
      </c>
      <c r="M20" s="410">
        <v>0</v>
      </c>
      <c r="N20" s="410">
        <v>0</v>
      </c>
      <c r="O20" s="410">
        <v>0</v>
      </c>
      <c r="P20" s="410">
        <v>0</v>
      </c>
      <c r="Q20" s="410">
        <v>0</v>
      </c>
      <c r="R20" s="410">
        <v>0</v>
      </c>
      <c r="S20" s="410">
        <v>0</v>
      </c>
      <c r="T20" s="410">
        <v>0</v>
      </c>
      <c r="U20" s="410">
        <v>0</v>
      </c>
      <c r="V20" s="410">
        <v>0</v>
      </c>
      <c r="W20" s="410">
        <v>0</v>
      </c>
      <c r="X20" s="413">
        <v>0</v>
      </c>
      <c r="Y20" s="9"/>
    </row>
    <row r="21" spans="1:26" ht="12" customHeight="1" x14ac:dyDescent="0.15">
      <c r="A21" s="30"/>
      <c r="B21" s="414"/>
      <c r="C21" s="415"/>
      <c r="D21" s="333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9"/>
    </row>
    <row r="22" spans="1:26" ht="12" customHeight="1" x14ac:dyDescent="0.15">
      <c r="A22" s="30"/>
      <c r="B22" s="416"/>
      <c r="C22" s="417"/>
      <c r="D22" s="331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9"/>
    </row>
    <row r="23" spans="1:26" ht="12" customHeight="1" x14ac:dyDescent="0.15">
      <c r="A23" s="30"/>
      <c r="B23" s="418">
        <v>40483</v>
      </c>
      <c r="C23" s="419"/>
      <c r="D23" s="337">
        <v>40497</v>
      </c>
      <c r="E23" s="412">
        <v>0</v>
      </c>
      <c r="F23" s="412">
        <v>0</v>
      </c>
      <c r="G23" s="412">
        <v>0</v>
      </c>
      <c r="H23" s="412">
        <v>0</v>
      </c>
      <c r="I23" s="412">
        <v>0</v>
      </c>
      <c r="J23" s="412">
        <v>0</v>
      </c>
      <c r="K23" s="412">
        <v>0</v>
      </c>
      <c r="L23" s="412">
        <v>0</v>
      </c>
      <c r="M23" s="412">
        <v>0</v>
      </c>
      <c r="N23" s="412">
        <v>0</v>
      </c>
      <c r="O23" s="412">
        <v>0</v>
      </c>
      <c r="P23" s="412">
        <v>0</v>
      </c>
      <c r="Q23" s="412">
        <v>0</v>
      </c>
      <c r="R23" s="412">
        <v>0</v>
      </c>
      <c r="S23" s="412">
        <v>0</v>
      </c>
      <c r="T23" s="412">
        <v>0</v>
      </c>
      <c r="U23" s="412">
        <v>0</v>
      </c>
      <c r="V23" s="412">
        <v>0</v>
      </c>
      <c r="W23" s="412">
        <v>0</v>
      </c>
      <c r="X23" s="412">
        <v>0</v>
      </c>
      <c r="Y23" s="9"/>
    </row>
    <row r="24" spans="1:26" ht="12" customHeight="1" x14ac:dyDescent="0.15">
      <c r="A24" s="30"/>
      <c r="B24" s="420">
        <v>40498</v>
      </c>
      <c r="C24" s="421"/>
      <c r="D24" s="342">
        <v>40512</v>
      </c>
      <c r="E24" s="410">
        <v>0</v>
      </c>
      <c r="F24" s="410">
        <v>0</v>
      </c>
      <c r="G24" s="410">
        <v>0</v>
      </c>
      <c r="H24" s="410">
        <v>0</v>
      </c>
      <c r="I24" s="410">
        <v>0</v>
      </c>
      <c r="J24" s="410">
        <v>0</v>
      </c>
      <c r="K24" s="410">
        <v>0</v>
      </c>
      <c r="L24" s="410">
        <v>0</v>
      </c>
      <c r="M24" s="410">
        <v>0</v>
      </c>
      <c r="N24" s="410">
        <v>0</v>
      </c>
      <c r="O24" s="410">
        <v>0</v>
      </c>
      <c r="P24" s="410">
        <v>0</v>
      </c>
      <c r="Q24" s="410">
        <v>0</v>
      </c>
      <c r="R24" s="410">
        <v>0</v>
      </c>
      <c r="S24" s="410">
        <v>0</v>
      </c>
      <c r="T24" s="410">
        <v>0</v>
      </c>
      <c r="U24" s="410">
        <v>0</v>
      </c>
      <c r="V24" s="410">
        <v>0</v>
      </c>
      <c r="W24" s="410">
        <v>0</v>
      </c>
      <c r="X24" s="410">
        <v>0</v>
      </c>
      <c r="Y24" s="9"/>
    </row>
    <row r="25" spans="1:26" ht="12" customHeight="1" x14ac:dyDescent="0.15">
      <c r="A25" s="30"/>
      <c r="B25" s="63"/>
      <c r="C25" s="403" t="s">
        <v>261</v>
      </c>
      <c r="D25" s="404"/>
      <c r="E25" s="15" t="s">
        <v>318</v>
      </c>
      <c r="F25" s="405"/>
      <c r="G25" s="405"/>
      <c r="H25" s="406"/>
      <c r="I25" s="15" t="s">
        <v>319</v>
      </c>
      <c r="J25" s="405"/>
      <c r="K25" s="405"/>
      <c r="L25" s="406"/>
      <c r="M25" s="15" t="s">
        <v>320</v>
      </c>
      <c r="N25" s="405"/>
      <c r="O25" s="405"/>
      <c r="P25" s="406"/>
      <c r="Q25" s="15" t="s">
        <v>321</v>
      </c>
      <c r="R25" s="405"/>
      <c r="S25" s="405"/>
      <c r="T25" s="406"/>
      <c r="U25" s="15" t="s">
        <v>322</v>
      </c>
      <c r="V25" s="405"/>
      <c r="W25" s="405"/>
      <c r="X25" s="406"/>
    </row>
    <row r="26" spans="1:26" ht="12" customHeight="1" x14ac:dyDescent="0.15">
      <c r="A26" s="30"/>
      <c r="B26" s="8"/>
      <c r="C26" s="10"/>
      <c r="D26" s="18"/>
      <c r="E26" s="10"/>
      <c r="F26" s="407"/>
      <c r="G26" s="407"/>
      <c r="H26" s="408"/>
      <c r="I26" s="10"/>
      <c r="J26" s="407"/>
      <c r="K26" s="407"/>
      <c r="L26" s="408"/>
      <c r="M26" s="10"/>
      <c r="N26" s="407"/>
      <c r="O26" s="407"/>
      <c r="P26" s="408"/>
      <c r="Q26" s="10"/>
      <c r="R26" s="407"/>
      <c r="S26" s="407"/>
      <c r="T26" s="408"/>
      <c r="U26" s="10"/>
      <c r="V26" s="407"/>
      <c r="W26" s="407"/>
      <c r="X26" s="408"/>
    </row>
    <row r="27" spans="1:26" ht="12" customHeight="1" x14ac:dyDescent="0.15">
      <c r="A27" s="30"/>
      <c r="B27" s="297" t="s">
        <v>316</v>
      </c>
      <c r="C27" s="298"/>
      <c r="D27" s="299"/>
      <c r="E27" s="327" t="s">
        <v>275</v>
      </c>
      <c r="F27" s="327" t="s">
        <v>173</v>
      </c>
      <c r="G27" s="327" t="s">
        <v>276</v>
      </c>
      <c r="H27" s="327" t="s">
        <v>8</v>
      </c>
      <c r="I27" s="327" t="s">
        <v>275</v>
      </c>
      <c r="J27" s="327" t="s">
        <v>173</v>
      </c>
      <c r="K27" s="327" t="s">
        <v>276</v>
      </c>
      <c r="L27" s="327" t="s">
        <v>8</v>
      </c>
      <c r="M27" s="327" t="s">
        <v>275</v>
      </c>
      <c r="N27" s="327" t="s">
        <v>173</v>
      </c>
      <c r="O27" s="327" t="s">
        <v>276</v>
      </c>
      <c r="P27" s="327" t="s">
        <v>8</v>
      </c>
      <c r="Q27" s="327" t="s">
        <v>275</v>
      </c>
      <c r="R27" s="327" t="s">
        <v>173</v>
      </c>
      <c r="S27" s="327" t="s">
        <v>276</v>
      </c>
      <c r="T27" s="327" t="s">
        <v>8</v>
      </c>
      <c r="U27" s="327" t="s">
        <v>275</v>
      </c>
      <c r="V27" s="327" t="s">
        <v>173</v>
      </c>
      <c r="W27" s="327" t="s">
        <v>276</v>
      </c>
      <c r="X27" s="327" t="s">
        <v>8</v>
      </c>
    </row>
    <row r="28" spans="1:26" ht="12" customHeight="1" x14ac:dyDescent="0.15">
      <c r="A28" s="30"/>
      <c r="B28" s="10"/>
      <c r="C28" s="12"/>
      <c r="D28" s="18"/>
      <c r="E28" s="328"/>
      <c r="F28" s="328"/>
      <c r="G28" s="328" t="s">
        <v>277</v>
      </c>
      <c r="H28" s="328"/>
      <c r="I28" s="328"/>
      <c r="J28" s="328"/>
      <c r="K28" s="328" t="s">
        <v>277</v>
      </c>
      <c r="L28" s="328"/>
      <c r="M28" s="328"/>
      <c r="N28" s="328"/>
      <c r="O28" s="328" t="s">
        <v>277</v>
      </c>
      <c r="P28" s="328"/>
      <c r="Q28" s="328"/>
      <c r="R28" s="328"/>
      <c r="S28" s="328" t="s">
        <v>277</v>
      </c>
      <c r="T28" s="328"/>
      <c r="U28" s="328"/>
      <c r="V28" s="328"/>
      <c r="W28" s="328" t="s">
        <v>277</v>
      </c>
      <c r="X28" s="328"/>
    </row>
    <row r="29" spans="1:26" ht="12" customHeight="1" x14ac:dyDescent="0.15">
      <c r="A29" s="30"/>
      <c r="B29" s="300" t="s">
        <v>72</v>
      </c>
      <c r="C29" s="129">
        <v>19</v>
      </c>
      <c r="D29" s="17" t="s">
        <v>105</v>
      </c>
      <c r="E29" s="302" t="s">
        <v>265</v>
      </c>
      <c r="F29" s="302" t="s">
        <v>265</v>
      </c>
      <c r="G29" s="302" t="s">
        <v>265</v>
      </c>
      <c r="H29" s="302" t="s">
        <v>265</v>
      </c>
      <c r="I29" s="302">
        <v>1103</v>
      </c>
      <c r="J29" s="302">
        <v>1365</v>
      </c>
      <c r="K29" s="302">
        <v>1244</v>
      </c>
      <c r="L29" s="302">
        <v>31915</v>
      </c>
      <c r="M29" s="302">
        <v>788</v>
      </c>
      <c r="N29" s="302">
        <v>935</v>
      </c>
      <c r="O29" s="302">
        <v>839</v>
      </c>
      <c r="P29" s="302">
        <v>3991</v>
      </c>
      <c r="Q29" s="302">
        <v>777</v>
      </c>
      <c r="R29" s="302">
        <v>924</v>
      </c>
      <c r="S29" s="302">
        <v>860</v>
      </c>
      <c r="T29" s="302">
        <v>53656</v>
      </c>
      <c r="U29" s="302">
        <v>788</v>
      </c>
      <c r="V29" s="302">
        <v>945</v>
      </c>
      <c r="W29" s="302">
        <v>865</v>
      </c>
      <c r="X29" s="302">
        <v>20185</v>
      </c>
    </row>
    <row r="30" spans="1:26" ht="12" customHeight="1" x14ac:dyDescent="0.15">
      <c r="A30" s="30"/>
      <c r="B30" s="65"/>
      <c r="C30" s="289">
        <v>20</v>
      </c>
      <c r="D30" s="30"/>
      <c r="E30" s="305" t="s">
        <v>265</v>
      </c>
      <c r="F30" s="305" t="s">
        <v>265</v>
      </c>
      <c r="G30" s="305" t="s">
        <v>265</v>
      </c>
      <c r="H30" s="305" t="s">
        <v>265</v>
      </c>
      <c r="I30" s="305">
        <v>914</v>
      </c>
      <c r="J30" s="305">
        <v>1313</v>
      </c>
      <c r="K30" s="305">
        <v>1142</v>
      </c>
      <c r="L30" s="305">
        <v>346000</v>
      </c>
      <c r="M30" s="305">
        <v>735</v>
      </c>
      <c r="N30" s="305">
        <v>945</v>
      </c>
      <c r="O30" s="305">
        <v>806</v>
      </c>
      <c r="P30" s="305">
        <v>67651</v>
      </c>
      <c r="Q30" s="305">
        <v>714</v>
      </c>
      <c r="R30" s="305">
        <v>945</v>
      </c>
      <c r="S30" s="305">
        <v>817</v>
      </c>
      <c r="T30" s="305">
        <v>662039</v>
      </c>
      <c r="U30" s="305">
        <v>735</v>
      </c>
      <c r="V30" s="305">
        <v>998</v>
      </c>
      <c r="W30" s="305">
        <v>854</v>
      </c>
      <c r="X30" s="305">
        <v>379588</v>
      </c>
    </row>
    <row r="31" spans="1:26" ht="12" customHeight="1" x14ac:dyDescent="0.15">
      <c r="A31" s="30"/>
      <c r="B31" s="67"/>
      <c r="C31" s="132">
        <v>21</v>
      </c>
      <c r="D31" s="18"/>
      <c r="E31" s="308" t="s">
        <v>265</v>
      </c>
      <c r="F31" s="308" t="s">
        <v>265</v>
      </c>
      <c r="G31" s="409">
        <v>0</v>
      </c>
      <c r="H31" s="308" t="s">
        <v>265</v>
      </c>
      <c r="I31" s="422">
        <v>714</v>
      </c>
      <c r="J31" s="422">
        <v>1208</v>
      </c>
      <c r="K31" s="422">
        <v>960</v>
      </c>
      <c r="L31" s="422">
        <v>267030</v>
      </c>
      <c r="M31" s="422">
        <v>609</v>
      </c>
      <c r="N31" s="422">
        <v>1008</v>
      </c>
      <c r="O31" s="422">
        <v>696</v>
      </c>
      <c r="P31" s="422">
        <v>50075</v>
      </c>
      <c r="Q31" s="422">
        <v>609</v>
      </c>
      <c r="R31" s="422">
        <v>893</v>
      </c>
      <c r="S31" s="422">
        <v>723</v>
      </c>
      <c r="T31" s="422">
        <v>588807</v>
      </c>
      <c r="U31" s="422">
        <v>630</v>
      </c>
      <c r="V31" s="422">
        <v>993</v>
      </c>
      <c r="W31" s="422">
        <v>750</v>
      </c>
      <c r="X31" s="422">
        <v>298157</v>
      </c>
      <c r="Y31" s="423"/>
      <c r="Z31" s="423"/>
    </row>
    <row r="32" spans="1:26" ht="12" customHeight="1" x14ac:dyDescent="0.15">
      <c r="A32" s="30"/>
      <c r="B32" s="65" t="s">
        <v>317</v>
      </c>
      <c r="C32" s="289">
        <v>3</v>
      </c>
      <c r="D32" s="30"/>
      <c r="E32" s="305" t="s">
        <v>265</v>
      </c>
      <c r="F32" s="305" t="s">
        <v>265</v>
      </c>
      <c r="G32" s="305" t="s">
        <v>265</v>
      </c>
      <c r="H32" s="305" t="s">
        <v>265</v>
      </c>
      <c r="I32" s="424">
        <v>877</v>
      </c>
      <c r="J32" s="424">
        <v>1104</v>
      </c>
      <c r="K32" s="424">
        <v>978</v>
      </c>
      <c r="L32" s="424">
        <v>24923</v>
      </c>
      <c r="M32" s="424">
        <v>641</v>
      </c>
      <c r="N32" s="424">
        <v>966</v>
      </c>
      <c r="O32" s="424">
        <v>746</v>
      </c>
      <c r="P32" s="424">
        <v>5405</v>
      </c>
      <c r="Q32" s="424">
        <v>630</v>
      </c>
      <c r="R32" s="424">
        <v>788</v>
      </c>
      <c r="S32" s="424">
        <v>694</v>
      </c>
      <c r="T32" s="424">
        <v>55989</v>
      </c>
      <c r="U32" s="424">
        <v>662</v>
      </c>
      <c r="V32" s="424">
        <v>819</v>
      </c>
      <c r="W32" s="424">
        <v>733</v>
      </c>
      <c r="X32" s="424">
        <v>19363</v>
      </c>
      <c r="Y32" s="423"/>
      <c r="Z32" s="423"/>
    </row>
    <row r="33" spans="1:26" ht="12" customHeight="1" x14ac:dyDescent="0.15">
      <c r="A33" s="30"/>
      <c r="B33" s="65"/>
      <c r="C33" s="289">
        <v>4</v>
      </c>
      <c r="D33" s="30"/>
      <c r="E33" s="305" t="s">
        <v>265</v>
      </c>
      <c r="F33" s="305" t="s">
        <v>265</v>
      </c>
      <c r="G33" s="305" t="s">
        <v>265</v>
      </c>
      <c r="H33" s="305" t="s">
        <v>265</v>
      </c>
      <c r="I33" s="424">
        <v>998</v>
      </c>
      <c r="J33" s="424">
        <v>1130</v>
      </c>
      <c r="K33" s="424">
        <v>1025</v>
      </c>
      <c r="L33" s="424">
        <v>20831</v>
      </c>
      <c r="M33" s="424">
        <v>797</v>
      </c>
      <c r="N33" s="424">
        <v>945</v>
      </c>
      <c r="O33" s="424">
        <v>897</v>
      </c>
      <c r="P33" s="424">
        <v>5722</v>
      </c>
      <c r="Q33" s="424">
        <v>662</v>
      </c>
      <c r="R33" s="424">
        <v>819</v>
      </c>
      <c r="S33" s="424">
        <v>738</v>
      </c>
      <c r="T33" s="424">
        <v>57828</v>
      </c>
      <c r="U33" s="424">
        <v>714</v>
      </c>
      <c r="V33" s="424">
        <v>893</v>
      </c>
      <c r="W33" s="424">
        <v>750</v>
      </c>
      <c r="X33" s="424">
        <v>20047</v>
      </c>
      <c r="Y33" s="423"/>
      <c r="Z33" s="423"/>
    </row>
    <row r="34" spans="1:26" ht="12" customHeight="1" x14ac:dyDescent="0.15">
      <c r="A34" s="30"/>
      <c r="B34" s="65"/>
      <c r="C34" s="289">
        <v>5</v>
      </c>
      <c r="D34" s="30"/>
      <c r="E34" s="305" t="s">
        <v>265</v>
      </c>
      <c r="F34" s="305" t="s">
        <v>265</v>
      </c>
      <c r="G34" s="305" t="s">
        <v>265</v>
      </c>
      <c r="H34" s="305" t="s">
        <v>265</v>
      </c>
      <c r="I34" s="424">
        <v>907</v>
      </c>
      <c r="J34" s="424">
        <v>1155</v>
      </c>
      <c r="K34" s="424">
        <v>986</v>
      </c>
      <c r="L34" s="424">
        <v>31882</v>
      </c>
      <c r="M34" s="424">
        <v>788</v>
      </c>
      <c r="N34" s="424">
        <v>924</v>
      </c>
      <c r="O34" s="424">
        <v>878</v>
      </c>
      <c r="P34" s="424">
        <v>5257</v>
      </c>
      <c r="Q34" s="424">
        <v>672</v>
      </c>
      <c r="R34" s="424">
        <v>893</v>
      </c>
      <c r="S34" s="424">
        <v>729</v>
      </c>
      <c r="T34" s="424">
        <v>63364</v>
      </c>
      <c r="U34" s="424">
        <v>714</v>
      </c>
      <c r="V34" s="424">
        <v>945</v>
      </c>
      <c r="W34" s="424">
        <v>755</v>
      </c>
      <c r="X34" s="424">
        <v>26043</v>
      </c>
      <c r="Y34" s="423"/>
      <c r="Z34" s="423"/>
    </row>
    <row r="35" spans="1:26" ht="12" customHeight="1" x14ac:dyDescent="0.15">
      <c r="A35" s="30"/>
      <c r="B35" s="65"/>
      <c r="C35" s="289">
        <v>6</v>
      </c>
      <c r="D35" s="30"/>
      <c r="E35" s="305" t="s">
        <v>265</v>
      </c>
      <c r="F35" s="305" t="s">
        <v>265</v>
      </c>
      <c r="G35" s="305" t="s">
        <v>265</v>
      </c>
      <c r="H35" s="305" t="s">
        <v>265</v>
      </c>
      <c r="I35" s="424">
        <v>893</v>
      </c>
      <c r="J35" s="424">
        <v>1050</v>
      </c>
      <c r="K35" s="424">
        <v>960</v>
      </c>
      <c r="L35" s="424">
        <v>17799</v>
      </c>
      <c r="M35" s="424">
        <v>775</v>
      </c>
      <c r="N35" s="424">
        <v>924</v>
      </c>
      <c r="O35" s="424">
        <v>898</v>
      </c>
      <c r="P35" s="424">
        <v>4791</v>
      </c>
      <c r="Q35" s="424">
        <v>662</v>
      </c>
      <c r="R35" s="424">
        <v>893</v>
      </c>
      <c r="S35" s="424">
        <v>713</v>
      </c>
      <c r="T35" s="424">
        <v>53287</v>
      </c>
      <c r="U35" s="424">
        <v>704</v>
      </c>
      <c r="V35" s="424">
        <v>945</v>
      </c>
      <c r="W35" s="424">
        <v>761</v>
      </c>
      <c r="X35" s="424">
        <v>22243</v>
      </c>
      <c r="Y35" s="423"/>
      <c r="Z35" s="423"/>
    </row>
    <row r="36" spans="1:26" ht="12" customHeight="1" x14ac:dyDescent="0.15">
      <c r="A36" s="30"/>
      <c r="B36" s="65"/>
      <c r="C36" s="289">
        <v>7</v>
      </c>
      <c r="D36" s="30"/>
      <c r="E36" s="305" t="s">
        <v>265</v>
      </c>
      <c r="F36" s="305" t="s">
        <v>265</v>
      </c>
      <c r="G36" s="305" t="s">
        <v>265</v>
      </c>
      <c r="H36" s="305" t="s">
        <v>265</v>
      </c>
      <c r="I36" s="424">
        <v>840</v>
      </c>
      <c r="J36" s="424">
        <v>1050</v>
      </c>
      <c r="K36" s="424">
        <v>931</v>
      </c>
      <c r="L36" s="424">
        <v>16539</v>
      </c>
      <c r="M36" s="424">
        <v>767</v>
      </c>
      <c r="N36" s="424">
        <v>924</v>
      </c>
      <c r="O36" s="424">
        <v>887</v>
      </c>
      <c r="P36" s="424">
        <v>4703</v>
      </c>
      <c r="Q36" s="424">
        <v>662</v>
      </c>
      <c r="R36" s="424">
        <v>893</v>
      </c>
      <c r="S36" s="424">
        <v>741</v>
      </c>
      <c r="T36" s="424">
        <v>40198</v>
      </c>
      <c r="U36" s="424">
        <v>704</v>
      </c>
      <c r="V36" s="424">
        <v>945</v>
      </c>
      <c r="W36" s="424">
        <v>741</v>
      </c>
      <c r="X36" s="424">
        <v>25839</v>
      </c>
      <c r="Y36" s="423"/>
      <c r="Z36" s="423"/>
    </row>
    <row r="37" spans="1:26" ht="12" customHeight="1" x14ac:dyDescent="0.15">
      <c r="A37" s="30"/>
      <c r="B37" s="65"/>
      <c r="C37" s="289">
        <v>8</v>
      </c>
      <c r="D37" s="30"/>
      <c r="E37" s="305" t="s">
        <v>265</v>
      </c>
      <c r="F37" s="305" t="s">
        <v>265</v>
      </c>
      <c r="G37" s="305" t="s">
        <v>265</v>
      </c>
      <c r="H37" s="305" t="s">
        <v>265</v>
      </c>
      <c r="I37" s="424">
        <v>788</v>
      </c>
      <c r="J37" s="424">
        <v>998</v>
      </c>
      <c r="K37" s="424">
        <v>903</v>
      </c>
      <c r="L37" s="424">
        <v>18340</v>
      </c>
      <c r="M37" s="424">
        <v>714</v>
      </c>
      <c r="N37" s="424">
        <v>882</v>
      </c>
      <c r="O37" s="424">
        <v>811</v>
      </c>
      <c r="P37" s="424">
        <v>5542</v>
      </c>
      <c r="Q37" s="424">
        <v>651</v>
      </c>
      <c r="R37" s="424">
        <v>819</v>
      </c>
      <c r="S37" s="424">
        <v>725</v>
      </c>
      <c r="T37" s="424">
        <v>37856</v>
      </c>
      <c r="U37" s="424">
        <v>659</v>
      </c>
      <c r="V37" s="424">
        <v>840</v>
      </c>
      <c r="W37" s="424">
        <v>721</v>
      </c>
      <c r="X37" s="424">
        <v>14814</v>
      </c>
      <c r="Y37" s="423"/>
      <c r="Z37" s="423"/>
    </row>
    <row r="38" spans="1:26" ht="12" customHeight="1" x14ac:dyDescent="0.15">
      <c r="A38" s="9"/>
      <c r="B38" s="65"/>
      <c r="C38" s="289">
        <v>9</v>
      </c>
      <c r="D38" s="9"/>
      <c r="E38" s="411">
        <v>0</v>
      </c>
      <c r="F38" s="411">
        <v>0</v>
      </c>
      <c r="G38" s="411">
        <v>0</v>
      </c>
      <c r="H38" s="411">
        <v>0</v>
      </c>
      <c r="I38" s="425">
        <v>756</v>
      </c>
      <c r="J38" s="425">
        <v>1050</v>
      </c>
      <c r="K38" s="425">
        <v>934.92287850467301</v>
      </c>
      <c r="L38" s="425">
        <v>22817.7</v>
      </c>
      <c r="M38" s="425">
        <v>703.5</v>
      </c>
      <c r="N38" s="425">
        <v>924</v>
      </c>
      <c r="O38" s="425">
        <v>804.95692436372315</v>
      </c>
      <c r="P38" s="425">
        <v>5545.1</v>
      </c>
      <c r="Q38" s="425">
        <v>651</v>
      </c>
      <c r="R38" s="425">
        <v>777</v>
      </c>
      <c r="S38" s="425">
        <v>713.00454754288069</v>
      </c>
      <c r="T38" s="425">
        <v>48980.800000000003</v>
      </c>
      <c r="U38" s="425">
        <v>659.4</v>
      </c>
      <c r="V38" s="425">
        <v>840</v>
      </c>
      <c r="W38" s="424">
        <v>737.43632361034679</v>
      </c>
      <c r="X38" s="424">
        <v>18132.5</v>
      </c>
      <c r="Y38" s="426"/>
      <c r="Z38" s="423"/>
    </row>
    <row r="39" spans="1:26" ht="12" customHeight="1" x14ac:dyDescent="0.15">
      <c r="A39" s="9"/>
      <c r="B39" s="65"/>
      <c r="C39" s="289">
        <v>10</v>
      </c>
      <c r="D39" s="30"/>
      <c r="E39" s="412">
        <v>0</v>
      </c>
      <c r="F39" s="412">
        <v>0</v>
      </c>
      <c r="G39" s="412">
        <v>0</v>
      </c>
      <c r="H39" s="412">
        <v>0</v>
      </c>
      <c r="I39" s="424">
        <v>907.2</v>
      </c>
      <c r="J39" s="424">
        <v>1102.5</v>
      </c>
      <c r="K39" s="424">
        <v>1005.0773426871883</v>
      </c>
      <c r="L39" s="424">
        <v>17247.099999999999</v>
      </c>
      <c r="M39" s="424">
        <v>771.75</v>
      </c>
      <c r="N39" s="424">
        <v>924</v>
      </c>
      <c r="O39" s="424">
        <v>863.72765363128485</v>
      </c>
      <c r="P39" s="424">
        <v>5578.3</v>
      </c>
      <c r="Q39" s="424">
        <v>714</v>
      </c>
      <c r="R39" s="424">
        <v>819</v>
      </c>
      <c r="S39" s="424">
        <v>767.46567886820969</v>
      </c>
      <c r="T39" s="424">
        <v>64788</v>
      </c>
      <c r="U39" s="424">
        <v>735</v>
      </c>
      <c r="V39" s="424">
        <v>840</v>
      </c>
      <c r="W39" s="424">
        <v>762.91880284861338</v>
      </c>
      <c r="X39" s="424">
        <v>17415.8</v>
      </c>
      <c r="Y39" s="426"/>
      <c r="Z39" s="423"/>
    </row>
    <row r="40" spans="1:26" ht="12" customHeight="1" x14ac:dyDescent="0.15">
      <c r="A40" s="9"/>
      <c r="B40" s="67"/>
      <c r="C40" s="132">
        <v>11</v>
      </c>
      <c r="D40" s="18"/>
      <c r="E40" s="410">
        <v>0</v>
      </c>
      <c r="F40" s="410">
        <v>0</v>
      </c>
      <c r="G40" s="410">
        <v>0</v>
      </c>
      <c r="H40" s="410">
        <v>0</v>
      </c>
      <c r="I40" s="422">
        <v>924</v>
      </c>
      <c r="J40" s="422">
        <v>1008</v>
      </c>
      <c r="K40" s="422">
        <v>980.84459002275946</v>
      </c>
      <c r="L40" s="422">
        <v>28097</v>
      </c>
      <c r="M40" s="422">
        <v>819</v>
      </c>
      <c r="N40" s="422">
        <v>892.5</v>
      </c>
      <c r="O40" s="422">
        <v>863.94936086529026</v>
      </c>
      <c r="P40" s="422">
        <v>6088.5</v>
      </c>
      <c r="Q40" s="422">
        <v>682.5</v>
      </c>
      <c r="R40" s="422">
        <v>787.5</v>
      </c>
      <c r="S40" s="422">
        <v>734.42650653954263</v>
      </c>
      <c r="T40" s="422">
        <v>66578.899999999994</v>
      </c>
      <c r="U40" s="422">
        <v>703.5</v>
      </c>
      <c r="V40" s="422">
        <v>819</v>
      </c>
      <c r="W40" s="422">
        <v>730.65428835911416</v>
      </c>
      <c r="X40" s="427">
        <v>29358</v>
      </c>
      <c r="Y40" s="426"/>
      <c r="Z40" s="423"/>
    </row>
    <row r="41" spans="1:26" ht="12" customHeight="1" x14ac:dyDescent="0.15">
      <c r="A41" s="30"/>
      <c r="B41" s="414"/>
      <c r="C41" s="415"/>
      <c r="D41" s="333"/>
      <c r="E41" s="305"/>
      <c r="F41" s="305"/>
      <c r="G41" s="305"/>
      <c r="H41" s="305"/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3"/>
      <c r="Z41" s="423"/>
    </row>
    <row r="42" spans="1:26" ht="12" customHeight="1" x14ac:dyDescent="0.15">
      <c r="A42" s="30"/>
      <c r="B42" s="416"/>
      <c r="C42" s="417"/>
      <c r="D42" s="331"/>
      <c r="E42" s="305"/>
      <c r="F42" s="305"/>
      <c r="G42" s="305"/>
      <c r="H42" s="305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3"/>
      <c r="Z42" s="423"/>
    </row>
    <row r="43" spans="1:26" ht="12" customHeight="1" x14ac:dyDescent="0.15">
      <c r="A43" s="30"/>
      <c r="B43" s="418">
        <v>40452</v>
      </c>
      <c r="C43" s="419"/>
      <c r="D43" s="337">
        <v>40466</v>
      </c>
      <c r="E43" s="412">
        <v>0</v>
      </c>
      <c r="F43" s="412">
        <v>0</v>
      </c>
      <c r="G43" s="412">
        <v>0</v>
      </c>
      <c r="H43" s="412">
        <v>0</v>
      </c>
      <c r="I43" s="424">
        <v>924</v>
      </c>
      <c r="J43" s="424">
        <v>1008</v>
      </c>
      <c r="K43" s="424">
        <v>982.14028282431514</v>
      </c>
      <c r="L43" s="424">
        <v>19254.8</v>
      </c>
      <c r="M43" s="424">
        <v>819</v>
      </c>
      <c r="N43" s="424">
        <v>892.5</v>
      </c>
      <c r="O43" s="424">
        <v>868.28828468612562</v>
      </c>
      <c r="P43" s="424">
        <v>3468.3</v>
      </c>
      <c r="Q43" s="424">
        <v>682.5</v>
      </c>
      <c r="R43" s="424">
        <v>787.5</v>
      </c>
      <c r="S43" s="424">
        <v>724.40155154646664</v>
      </c>
      <c r="T43" s="424">
        <v>38579.1</v>
      </c>
      <c r="U43" s="424">
        <v>703.5</v>
      </c>
      <c r="V43" s="424">
        <v>798</v>
      </c>
      <c r="W43" s="424">
        <v>729.41871504569622</v>
      </c>
      <c r="X43" s="424">
        <v>17201.400000000001</v>
      </c>
      <c r="Y43" s="423"/>
      <c r="Z43" s="423"/>
    </row>
    <row r="44" spans="1:26" ht="12" customHeight="1" x14ac:dyDescent="0.15">
      <c r="A44" s="30"/>
      <c r="B44" s="420">
        <v>40469</v>
      </c>
      <c r="C44" s="421"/>
      <c r="D44" s="342">
        <v>40480</v>
      </c>
      <c r="E44" s="410">
        <v>0</v>
      </c>
      <c r="F44" s="410">
        <v>0</v>
      </c>
      <c r="G44" s="410">
        <v>0</v>
      </c>
      <c r="H44" s="410">
        <v>0</v>
      </c>
      <c r="I44" s="422">
        <v>924</v>
      </c>
      <c r="J44" s="422">
        <v>997.5</v>
      </c>
      <c r="K44" s="422">
        <v>974.27957457395189</v>
      </c>
      <c r="L44" s="422">
        <v>8842.2000000000007</v>
      </c>
      <c r="M44" s="422">
        <v>819</v>
      </c>
      <c r="N44" s="422">
        <v>871.5</v>
      </c>
      <c r="O44" s="422">
        <v>844.21909090909094</v>
      </c>
      <c r="P44" s="422">
        <v>2620.1999999999998</v>
      </c>
      <c r="Q44" s="422">
        <v>682.5</v>
      </c>
      <c r="R44" s="422">
        <v>787.5</v>
      </c>
      <c r="S44" s="422">
        <v>743.24118480327672</v>
      </c>
      <c r="T44" s="422">
        <v>27999.8</v>
      </c>
      <c r="U44" s="422">
        <v>703.5</v>
      </c>
      <c r="V44" s="422">
        <v>819</v>
      </c>
      <c r="W44" s="422">
        <v>731.84977827051011</v>
      </c>
      <c r="X44" s="422">
        <v>12156.6</v>
      </c>
      <c r="Y44" s="423"/>
      <c r="Z44" s="423"/>
    </row>
    <row r="45" spans="1:26" ht="3.75" customHeight="1" x14ac:dyDescent="0.15">
      <c r="B45" s="16"/>
      <c r="C45" s="16"/>
      <c r="D45" s="16"/>
      <c r="E45" s="16"/>
      <c r="F45" s="16"/>
      <c r="G45" s="16"/>
      <c r="H45" s="16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6"/>
      <c r="Y45" s="423"/>
      <c r="Z45" s="423"/>
    </row>
    <row r="46" spans="1:26" ht="12.75" customHeight="1" x14ac:dyDescent="0.15">
      <c r="B46" s="24" t="s">
        <v>35</v>
      </c>
      <c r="C46" s="19" t="s">
        <v>57</v>
      </c>
      <c r="I46" s="423"/>
      <c r="J46" s="423"/>
      <c r="K46" s="423"/>
      <c r="L46" s="429" t="s">
        <v>90</v>
      </c>
      <c r="M46" s="423" t="s">
        <v>323</v>
      </c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</row>
    <row r="47" spans="1:26" ht="12.75" customHeight="1" x14ac:dyDescent="0.15">
      <c r="B47" s="25" t="s">
        <v>32</v>
      </c>
      <c r="C47" s="19" t="s">
        <v>59</v>
      </c>
      <c r="I47" s="423"/>
      <c r="J47" s="423"/>
      <c r="K47" s="423"/>
      <c r="L47" s="423"/>
      <c r="M47" s="423" t="s">
        <v>324</v>
      </c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</row>
    <row r="48" spans="1:26" ht="12.75" customHeight="1" x14ac:dyDescent="0.15">
      <c r="B48" s="25" t="s">
        <v>36</v>
      </c>
      <c r="C48" s="19" t="s">
        <v>37</v>
      </c>
    </row>
    <row r="49" spans="2:2" x14ac:dyDescent="0.15">
      <c r="B49" s="25"/>
    </row>
  </sheetData>
  <phoneticPr fontId="7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8"/>
  <sheetViews>
    <sheetView zoomScale="75" workbookViewId="0">
      <selection activeCell="H40" sqref="H40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25" style="19" customWidth="1"/>
    <col min="25" max="16384" width="7.5" style="19"/>
  </cols>
  <sheetData>
    <row r="1" spans="1:24" ht="15" customHeight="1" x14ac:dyDescent="0.15">
      <c r="B1" s="321"/>
      <c r="C1" s="321"/>
      <c r="D1" s="321"/>
    </row>
    <row r="2" spans="1:24" ht="12.75" customHeight="1" x14ac:dyDescent="0.15">
      <c r="B2" s="19" t="s">
        <v>325</v>
      </c>
      <c r="C2" s="288"/>
      <c r="D2" s="288"/>
    </row>
    <row r="3" spans="1:24" ht="12.75" customHeight="1" x14ac:dyDescent="0.15">
      <c r="B3" s="288"/>
      <c r="C3" s="288"/>
      <c r="D3" s="288"/>
      <c r="X3" s="20" t="s">
        <v>326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2" customHeight="1" x14ac:dyDescent="0.15">
      <c r="A5" s="30"/>
      <c r="B5" s="63"/>
      <c r="C5" s="403" t="s">
        <v>261</v>
      </c>
      <c r="D5" s="404"/>
      <c r="E5" s="430" t="s">
        <v>327</v>
      </c>
      <c r="F5" s="431"/>
      <c r="G5" s="431"/>
      <c r="H5" s="432"/>
      <c r="I5" s="15" t="s">
        <v>328</v>
      </c>
      <c r="J5" s="405"/>
      <c r="K5" s="405"/>
      <c r="L5" s="406"/>
      <c r="M5" s="15" t="s">
        <v>329</v>
      </c>
      <c r="N5" s="405"/>
      <c r="O5" s="405"/>
      <c r="P5" s="406"/>
      <c r="Q5" s="15" t="s">
        <v>330</v>
      </c>
      <c r="R5" s="405"/>
      <c r="S5" s="405"/>
      <c r="T5" s="406"/>
      <c r="U5" s="15" t="s">
        <v>331</v>
      </c>
      <c r="V5" s="405"/>
      <c r="W5" s="405"/>
      <c r="X5" s="406"/>
    </row>
    <row r="6" spans="1:24" ht="12" customHeight="1" x14ac:dyDescent="0.15">
      <c r="A6" s="30"/>
      <c r="B6" s="8"/>
      <c r="C6" s="10"/>
      <c r="D6" s="18"/>
      <c r="E6" s="10"/>
      <c r="F6" s="407"/>
      <c r="G6" s="407"/>
      <c r="H6" s="408"/>
      <c r="I6" s="10"/>
      <c r="J6" s="407"/>
      <c r="K6" s="407"/>
      <c r="L6" s="408"/>
      <c r="M6" s="10"/>
      <c r="N6" s="407"/>
      <c r="O6" s="407"/>
      <c r="P6" s="408"/>
      <c r="Q6" s="10"/>
      <c r="R6" s="407"/>
      <c r="S6" s="407"/>
      <c r="T6" s="408"/>
      <c r="U6" s="10"/>
      <c r="V6" s="407"/>
      <c r="W6" s="407"/>
      <c r="X6" s="408"/>
    </row>
    <row r="7" spans="1:24" ht="12" customHeight="1" x14ac:dyDescent="0.15">
      <c r="A7" s="30"/>
      <c r="B7" s="297" t="s">
        <v>316</v>
      </c>
      <c r="C7" s="298"/>
      <c r="D7" s="299"/>
      <c r="E7" s="327" t="s">
        <v>275</v>
      </c>
      <c r="F7" s="327" t="s">
        <v>173</v>
      </c>
      <c r="G7" s="327" t="s">
        <v>276</v>
      </c>
      <c r="H7" s="327" t="s">
        <v>8</v>
      </c>
      <c r="I7" s="327" t="s">
        <v>275</v>
      </c>
      <c r="J7" s="327" t="s">
        <v>173</v>
      </c>
      <c r="K7" s="327" t="s">
        <v>276</v>
      </c>
      <c r="L7" s="327" t="s">
        <v>8</v>
      </c>
      <c r="M7" s="327" t="s">
        <v>275</v>
      </c>
      <c r="N7" s="327" t="s">
        <v>173</v>
      </c>
      <c r="O7" s="327" t="s">
        <v>276</v>
      </c>
      <c r="P7" s="327" t="s">
        <v>8</v>
      </c>
      <c r="Q7" s="327" t="s">
        <v>275</v>
      </c>
      <c r="R7" s="327" t="s">
        <v>173</v>
      </c>
      <c r="S7" s="327" t="s">
        <v>276</v>
      </c>
      <c r="T7" s="327" t="s">
        <v>8</v>
      </c>
      <c r="U7" s="327" t="s">
        <v>275</v>
      </c>
      <c r="V7" s="327" t="s">
        <v>173</v>
      </c>
      <c r="W7" s="327" t="s">
        <v>276</v>
      </c>
      <c r="X7" s="327" t="s">
        <v>8</v>
      </c>
    </row>
    <row r="8" spans="1:24" ht="12" customHeight="1" x14ac:dyDescent="0.15">
      <c r="A8" s="30"/>
      <c r="B8" s="10"/>
      <c r="C8" s="12"/>
      <c r="D8" s="18"/>
      <c r="E8" s="328"/>
      <c r="F8" s="328"/>
      <c r="G8" s="328" t="s">
        <v>277</v>
      </c>
      <c r="H8" s="328"/>
      <c r="I8" s="328"/>
      <c r="J8" s="328"/>
      <c r="K8" s="328" t="s">
        <v>277</v>
      </c>
      <c r="L8" s="328"/>
      <c r="M8" s="328"/>
      <c r="N8" s="328"/>
      <c r="O8" s="328" t="s">
        <v>277</v>
      </c>
      <c r="P8" s="328"/>
      <c r="Q8" s="328"/>
      <c r="R8" s="328"/>
      <c r="S8" s="328" t="s">
        <v>277</v>
      </c>
      <c r="T8" s="328"/>
      <c r="U8" s="328"/>
      <c r="V8" s="328"/>
      <c r="W8" s="328" t="s">
        <v>277</v>
      </c>
      <c r="X8" s="328"/>
    </row>
    <row r="9" spans="1:24" ht="12" customHeight="1" x14ac:dyDescent="0.15">
      <c r="A9" s="30"/>
      <c r="B9" s="300" t="s">
        <v>72</v>
      </c>
      <c r="C9" s="129">
        <v>19</v>
      </c>
      <c r="D9" s="17" t="s">
        <v>105</v>
      </c>
      <c r="E9" s="302">
        <v>861</v>
      </c>
      <c r="F9" s="302">
        <v>1067</v>
      </c>
      <c r="G9" s="302">
        <v>941</v>
      </c>
      <c r="H9" s="302">
        <v>8864</v>
      </c>
      <c r="I9" s="302">
        <v>2888</v>
      </c>
      <c r="J9" s="302">
        <v>3150</v>
      </c>
      <c r="K9" s="302">
        <v>2964</v>
      </c>
      <c r="L9" s="302">
        <v>8279</v>
      </c>
      <c r="M9" s="302">
        <v>2415</v>
      </c>
      <c r="N9" s="302">
        <v>2783</v>
      </c>
      <c r="O9" s="302">
        <v>2553</v>
      </c>
      <c r="P9" s="302">
        <v>17107</v>
      </c>
      <c r="Q9" s="302">
        <v>3990</v>
      </c>
      <c r="R9" s="302">
        <v>4410</v>
      </c>
      <c r="S9" s="302">
        <v>4149</v>
      </c>
      <c r="T9" s="302">
        <v>13155</v>
      </c>
      <c r="U9" s="302">
        <v>809</v>
      </c>
      <c r="V9" s="302">
        <v>947</v>
      </c>
      <c r="W9" s="302">
        <v>875</v>
      </c>
      <c r="X9" s="302">
        <v>56525</v>
      </c>
    </row>
    <row r="10" spans="1:24" ht="12" customHeight="1" x14ac:dyDescent="0.15">
      <c r="A10" s="30"/>
      <c r="B10" s="65"/>
      <c r="C10" s="289">
        <v>20</v>
      </c>
      <c r="D10" s="30"/>
      <c r="E10" s="305">
        <v>756</v>
      </c>
      <c r="F10" s="305">
        <v>1136</v>
      </c>
      <c r="G10" s="305">
        <v>1005</v>
      </c>
      <c r="H10" s="305">
        <v>96790</v>
      </c>
      <c r="I10" s="305">
        <v>1995</v>
      </c>
      <c r="J10" s="305">
        <v>3098</v>
      </c>
      <c r="K10" s="305">
        <v>2588</v>
      </c>
      <c r="L10" s="305">
        <v>143259</v>
      </c>
      <c r="M10" s="305">
        <v>1911</v>
      </c>
      <c r="N10" s="305">
        <v>2835</v>
      </c>
      <c r="O10" s="305">
        <v>2493</v>
      </c>
      <c r="P10" s="305">
        <v>204180</v>
      </c>
      <c r="Q10" s="305">
        <v>3024</v>
      </c>
      <c r="R10" s="305">
        <v>4295</v>
      </c>
      <c r="S10" s="305">
        <v>3729</v>
      </c>
      <c r="T10" s="305">
        <v>159873</v>
      </c>
      <c r="U10" s="305">
        <v>714</v>
      </c>
      <c r="V10" s="305">
        <v>945</v>
      </c>
      <c r="W10" s="305">
        <v>824</v>
      </c>
      <c r="X10" s="305">
        <v>525953</v>
      </c>
    </row>
    <row r="11" spans="1:24" ht="12" customHeight="1" x14ac:dyDescent="0.15">
      <c r="A11" s="30"/>
      <c r="B11" s="67"/>
      <c r="C11" s="132">
        <v>21</v>
      </c>
      <c r="D11" s="18"/>
      <c r="E11" s="308">
        <v>693</v>
      </c>
      <c r="F11" s="308">
        <v>1029</v>
      </c>
      <c r="G11" s="308">
        <v>862</v>
      </c>
      <c r="H11" s="308">
        <v>118692</v>
      </c>
      <c r="I11" s="308">
        <v>1575</v>
      </c>
      <c r="J11" s="308">
        <v>2499</v>
      </c>
      <c r="K11" s="308">
        <v>2142</v>
      </c>
      <c r="L11" s="308">
        <v>137205</v>
      </c>
      <c r="M11" s="308">
        <v>1575</v>
      </c>
      <c r="N11" s="308">
        <v>2419</v>
      </c>
      <c r="O11" s="308">
        <v>2060</v>
      </c>
      <c r="P11" s="308">
        <v>155823</v>
      </c>
      <c r="Q11" s="308">
        <v>2100</v>
      </c>
      <c r="R11" s="308">
        <v>3434</v>
      </c>
      <c r="S11" s="308">
        <v>2638</v>
      </c>
      <c r="T11" s="308">
        <v>134682</v>
      </c>
      <c r="U11" s="308">
        <v>609</v>
      </c>
      <c r="V11" s="308">
        <v>901</v>
      </c>
      <c r="W11" s="308">
        <v>717</v>
      </c>
      <c r="X11" s="308">
        <v>271814</v>
      </c>
    </row>
    <row r="12" spans="1:24" ht="12" customHeight="1" x14ac:dyDescent="0.15">
      <c r="A12" s="30"/>
      <c r="B12" s="65" t="s">
        <v>317</v>
      </c>
      <c r="C12" s="289">
        <v>3</v>
      </c>
      <c r="D12" s="30"/>
      <c r="E12" s="123">
        <v>735</v>
      </c>
      <c r="F12" s="123">
        <v>840</v>
      </c>
      <c r="G12" s="123">
        <v>803</v>
      </c>
      <c r="H12" s="305">
        <v>8122</v>
      </c>
      <c r="I12" s="305">
        <v>1995</v>
      </c>
      <c r="J12" s="305">
        <v>2310</v>
      </c>
      <c r="K12" s="305">
        <v>2101</v>
      </c>
      <c r="L12" s="305">
        <v>9332</v>
      </c>
      <c r="M12" s="305">
        <v>2048</v>
      </c>
      <c r="N12" s="305">
        <v>2310</v>
      </c>
      <c r="O12" s="305">
        <v>2136</v>
      </c>
      <c r="P12" s="305">
        <v>10146</v>
      </c>
      <c r="Q12" s="305">
        <v>2961</v>
      </c>
      <c r="R12" s="305">
        <v>3465</v>
      </c>
      <c r="S12" s="305">
        <v>3246</v>
      </c>
      <c r="T12" s="305">
        <v>6320</v>
      </c>
      <c r="U12" s="305">
        <v>662</v>
      </c>
      <c r="V12" s="305">
        <v>756</v>
      </c>
      <c r="W12" s="305">
        <v>730</v>
      </c>
      <c r="X12" s="305">
        <v>22378</v>
      </c>
    </row>
    <row r="13" spans="1:24" ht="12" customHeight="1" x14ac:dyDescent="0.15">
      <c r="A13" s="30"/>
      <c r="B13" s="65"/>
      <c r="C13" s="289">
        <v>4</v>
      </c>
      <c r="D13" s="30"/>
      <c r="E13" s="123">
        <v>816</v>
      </c>
      <c r="F13" s="123">
        <v>893</v>
      </c>
      <c r="G13" s="123">
        <v>870</v>
      </c>
      <c r="H13" s="305">
        <v>11025</v>
      </c>
      <c r="I13" s="305">
        <v>1995</v>
      </c>
      <c r="J13" s="305">
        <v>2499</v>
      </c>
      <c r="K13" s="305">
        <v>2237</v>
      </c>
      <c r="L13" s="305">
        <v>9272</v>
      </c>
      <c r="M13" s="305">
        <v>1995</v>
      </c>
      <c r="N13" s="305">
        <v>2373</v>
      </c>
      <c r="O13" s="305">
        <v>2101</v>
      </c>
      <c r="P13" s="305">
        <v>11637</v>
      </c>
      <c r="Q13" s="305">
        <v>3150</v>
      </c>
      <c r="R13" s="305">
        <v>3570</v>
      </c>
      <c r="S13" s="305">
        <v>3319</v>
      </c>
      <c r="T13" s="305">
        <v>8219</v>
      </c>
      <c r="U13" s="305">
        <v>683</v>
      </c>
      <c r="V13" s="305">
        <v>756</v>
      </c>
      <c r="W13" s="305">
        <v>743</v>
      </c>
      <c r="X13" s="305">
        <v>27155</v>
      </c>
    </row>
    <row r="14" spans="1:24" ht="12" customHeight="1" x14ac:dyDescent="0.15">
      <c r="A14" s="30"/>
      <c r="B14" s="65"/>
      <c r="C14" s="289">
        <v>5</v>
      </c>
      <c r="D14" s="30"/>
      <c r="E14" s="123">
        <v>714</v>
      </c>
      <c r="F14" s="123">
        <v>945</v>
      </c>
      <c r="G14" s="123">
        <v>848</v>
      </c>
      <c r="H14" s="305">
        <v>16851</v>
      </c>
      <c r="I14" s="305">
        <v>2100</v>
      </c>
      <c r="J14" s="305">
        <v>2625</v>
      </c>
      <c r="K14" s="305">
        <v>2224</v>
      </c>
      <c r="L14" s="305">
        <v>10463</v>
      </c>
      <c r="M14" s="305">
        <v>2090</v>
      </c>
      <c r="N14" s="305">
        <v>2520</v>
      </c>
      <c r="O14" s="305">
        <v>2286</v>
      </c>
      <c r="P14" s="305">
        <v>16438</v>
      </c>
      <c r="Q14" s="305">
        <v>3098</v>
      </c>
      <c r="R14" s="305">
        <v>3570</v>
      </c>
      <c r="S14" s="305">
        <v>3276</v>
      </c>
      <c r="T14" s="305">
        <v>11890</v>
      </c>
      <c r="U14" s="305">
        <v>662</v>
      </c>
      <c r="V14" s="305">
        <v>798</v>
      </c>
      <c r="W14" s="305">
        <v>701</v>
      </c>
      <c r="X14" s="305">
        <v>16277</v>
      </c>
    </row>
    <row r="15" spans="1:24" ht="12" customHeight="1" x14ac:dyDescent="0.15">
      <c r="A15" s="30"/>
      <c r="B15" s="65"/>
      <c r="C15" s="289">
        <v>6</v>
      </c>
      <c r="D15" s="30"/>
      <c r="E15" s="123">
        <v>714</v>
      </c>
      <c r="F15" s="123">
        <v>950</v>
      </c>
      <c r="G15" s="123">
        <v>820</v>
      </c>
      <c r="H15" s="305">
        <v>13587</v>
      </c>
      <c r="I15" s="305">
        <v>2205</v>
      </c>
      <c r="J15" s="305">
        <v>2573</v>
      </c>
      <c r="K15" s="305">
        <v>2457</v>
      </c>
      <c r="L15" s="305">
        <v>8411</v>
      </c>
      <c r="M15" s="305">
        <v>1943</v>
      </c>
      <c r="N15" s="305">
        <v>2520</v>
      </c>
      <c r="O15" s="305">
        <v>2057</v>
      </c>
      <c r="P15" s="305">
        <v>17306</v>
      </c>
      <c r="Q15" s="305">
        <v>2940</v>
      </c>
      <c r="R15" s="305">
        <v>3500</v>
      </c>
      <c r="S15" s="305">
        <v>3234</v>
      </c>
      <c r="T15" s="305">
        <v>11128</v>
      </c>
      <c r="U15" s="305">
        <v>662</v>
      </c>
      <c r="V15" s="305">
        <v>798</v>
      </c>
      <c r="W15" s="305">
        <v>715</v>
      </c>
      <c r="X15" s="305">
        <v>13809</v>
      </c>
    </row>
    <row r="16" spans="1:24" ht="12" customHeight="1" x14ac:dyDescent="0.15">
      <c r="A16" s="30"/>
      <c r="B16" s="65"/>
      <c r="C16" s="289">
        <v>7</v>
      </c>
      <c r="D16" s="30"/>
      <c r="E16" s="123">
        <v>683</v>
      </c>
      <c r="F16" s="123">
        <v>924</v>
      </c>
      <c r="G16" s="123">
        <v>861</v>
      </c>
      <c r="H16" s="305">
        <v>9810</v>
      </c>
      <c r="I16" s="305">
        <v>2205</v>
      </c>
      <c r="J16" s="305">
        <v>2625</v>
      </c>
      <c r="K16" s="305">
        <v>2459</v>
      </c>
      <c r="L16" s="305">
        <v>6379</v>
      </c>
      <c r="M16" s="305">
        <v>1890</v>
      </c>
      <c r="N16" s="305">
        <v>2520</v>
      </c>
      <c r="O16" s="305">
        <v>2071</v>
      </c>
      <c r="P16" s="305">
        <v>11855</v>
      </c>
      <c r="Q16" s="305">
        <v>2940</v>
      </c>
      <c r="R16" s="305">
        <v>3500</v>
      </c>
      <c r="S16" s="305">
        <v>3185</v>
      </c>
      <c r="T16" s="305">
        <v>6557</v>
      </c>
      <c r="U16" s="305">
        <v>662</v>
      </c>
      <c r="V16" s="305">
        <v>788</v>
      </c>
      <c r="W16" s="305">
        <v>721</v>
      </c>
      <c r="X16" s="305">
        <v>15702</v>
      </c>
    </row>
    <row r="17" spans="1:25" ht="12" customHeight="1" x14ac:dyDescent="0.15">
      <c r="A17" s="30"/>
      <c r="B17" s="65"/>
      <c r="C17" s="289">
        <v>8</v>
      </c>
      <c r="D17" s="30"/>
      <c r="E17" s="123">
        <v>683</v>
      </c>
      <c r="F17" s="123">
        <v>930</v>
      </c>
      <c r="G17" s="123">
        <v>865</v>
      </c>
      <c r="H17" s="305">
        <v>12596</v>
      </c>
      <c r="I17" s="305">
        <v>2132</v>
      </c>
      <c r="J17" s="305">
        <v>2678</v>
      </c>
      <c r="K17" s="305">
        <v>2501</v>
      </c>
      <c r="L17" s="305">
        <v>11173</v>
      </c>
      <c r="M17" s="305">
        <v>1869</v>
      </c>
      <c r="N17" s="305">
        <v>2205</v>
      </c>
      <c r="O17" s="305">
        <v>2012</v>
      </c>
      <c r="P17" s="305">
        <v>23044</v>
      </c>
      <c r="Q17" s="305">
        <v>2835</v>
      </c>
      <c r="R17" s="305">
        <v>3255</v>
      </c>
      <c r="S17" s="305">
        <v>3057</v>
      </c>
      <c r="T17" s="305">
        <v>7753</v>
      </c>
      <c r="U17" s="305">
        <v>656</v>
      </c>
      <c r="V17" s="305">
        <v>756</v>
      </c>
      <c r="W17" s="305">
        <v>723</v>
      </c>
      <c r="X17" s="305">
        <v>10246</v>
      </c>
    </row>
    <row r="18" spans="1:25" ht="12" customHeight="1" x14ac:dyDescent="0.15">
      <c r="A18" s="30"/>
      <c r="B18" s="65"/>
      <c r="C18" s="289">
        <v>9</v>
      </c>
      <c r="D18" s="30"/>
      <c r="E18" s="123">
        <v>683</v>
      </c>
      <c r="F18" s="123">
        <v>998</v>
      </c>
      <c r="G18" s="123">
        <v>917</v>
      </c>
      <c r="H18" s="305">
        <v>13122</v>
      </c>
      <c r="I18" s="305">
        <v>2100</v>
      </c>
      <c r="J18" s="305">
        <v>2573</v>
      </c>
      <c r="K18" s="305">
        <v>2483</v>
      </c>
      <c r="L18" s="305">
        <v>7412</v>
      </c>
      <c r="M18" s="305">
        <v>1838</v>
      </c>
      <c r="N18" s="305">
        <v>2205</v>
      </c>
      <c r="O18" s="305">
        <v>1983</v>
      </c>
      <c r="P18" s="305">
        <v>17519</v>
      </c>
      <c r="Q18" s="305">
        <v>2751</v>
      </c>
      <c r="R18" s="305">
        <v>3358</v>
      </c>
      <c r="S18" s="305">
        <v>3078</v>
      </c>
      <c r="T18" s="305">
        <v>8878</v>
      </c>
      <c r="U18" s="305">
        <v>662</v>
      </c>
      <c r="V18" s="305">
        <v>756</v>
      </c>
      <c r="W18" s="305">
        <v>740</v>
      </c>
      <c r="X18" s="305">
        <v>10570</v>
      </c>
    </row>
    <row r="19" spans="1:25" ht="12" customHeight="1" x14ac:dyDescent="0.15">
      <c r="A19" s="9"/>
      <c r="B19" s="65"/>
      <c r="C19" s="289">
        <v>10</v>
      </c>
      <c r="D19" s="30"/>
      <c r="E19" s="123">
        <v>714</v>
      </c>
      <c r="F19" s="123">
        <v>997.5</v>
      </c>
      <c r="G19" s="123">
        <v>925.3071930197915</v>
      </c>
      <c r="H19" s="305">
        <v>8986.2999999999993</v>
      </c>
      <c r="I19" s="305">
        <v>2198.7000000000003</v>
      </c>
      <c r="J19" s="305">
        <v>2520</v>
      </c>
      <c r="K19" s="305">
        <v>2472.6797015521947</v>
      </c>
      <c r="L19" s="305">
        <v>9386.1</v>
      </c>
      <c r="M19" s="305">
        <v>1995</v>
      </c>
      <c r="N19" s="305">
        <v>2310</v>
      </c>
      <c r="O19" s="305">
        <v>2052.4995578351613</v>
      </c>
      <c r="P19" s="305">
        <v>12500.2</v>
      </c>
      <c r="Q19" s="305">
        <v>2940</v>
      </c>
      <c r="R19" s="305">
        <v>3507</v>
      </c>
      <c r="S19" s="305">
        <v>3097.7961288827082</v>
      </c>
      <c r="T19" s="305">
        <v>8030.6</v>
      </c>
      <c r="U19" s="305">
        <v>682.5</v>
      </c>
      <c r="V19" s="305">
        <v>756</v>
      </c>
      <c r="W19" s="305">
        <v>745.49394187847315</v>
      </c>
      <c r="X19" s="305">
        <v>18175.599999999999</v>
      </c>
    </row>
    <row r="20" spans="1:25" ht="12" customHeight="1" x14ac:dyDescent="0.15">
      <c r="A20" s="9"/>
      <c r="B20" s="67"/>
      <c r="C20" s="132">
        <v>11</v>
      </c>
      <c r="D20" s="18"/>
      <c r="E20" s="125">
        <v>735</v>
      </c>
      <c r="F20" s="125">
        <v>819</v>
      </c>
      <c r="G20" s="125">
        <v>763.88092550790077</v>
      </c>
      <c r="H20" s="308">
        <v>10862.7</v>
      </c>
      <c r="I20" s="308">
        <v>2214.4500000000003</v>
      </c>
      <c r="J20" s="308">
        <v>2520</v>
      </c>
      <c r="K20" s="308">
        <v>2452.6126507569925</v>
      </c>
      <c r="L20" s="308">
        <v>8246.2999999999993</v>
      </c>
      <c r="M20" s="308">
        <v>2026.5</v>
      </c>
      <c r="N20" s="308">
        <v>2205</v>
      </c>
      <c r="O20" s="308">
        <v>2095.2775913129321</v>
      </c>
      <c r="P20" s="308">
        <v>7000.5</v>
      </c>
      <c r="Q20" s="308">
        <v>3003</v>
      </c>
      <c r="R20" s="308">
        <v>3570</v>
      </c>
      <c r="S20" s="308">
        <v>3198.6423529411773</v>
      </c>
      <c r="T20" s="308">
        <v>11412.9</v>
      </c>
      <c r="U20" s="308">
        <v>682.5</v>
      </c>
      <c r="V20" s="308">
        <v>756</v>
      </c>
      <c r="W20" s="308">
        <v>725.17001675041877</v>
      </c>
      <c r="X20" s="311">
        <v>18500.300000000003</v>
      </c>
    </row>
    <row r="21" spans="1:25" ht="12" customHeight="1" x14ac:dyDescent="0.15">
      <c r="A21" s="30"/>
      <c r="B21" s="414"/>
      <c r="C21" s="415"/>
      <c r="D21" s="333"/>
      <c r="E21" s="123"/>
      <c r="F21" s="123"/>
      <c r="G21" s="123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</row>
    <row r="22" spans="1:25" ht="12" customHeight="1" x14ac:dyDescent="0.15">
      <c r="A22" s="30"/>
      <c r="B22" s="416"/>
      <c r="C22" s="417"/>
      <c r="D22" s="331"/>
      <c r="E22" s="123"/>
      <c r="F22" s="123"/>
      <c r="G22" s="123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</row>
    <row r="23" spans="1:25" ht="12" customHeight="1" x14ac:dyDescent="0.15">
      <c r="A23" s="30"/>
      <c r="B23" s="418">
        <v>40483</v>
      </c>
      <c r="C23" s="419"/>
      <c r="D23" s="337">
        <v>40497</v>
      </c>
      <c r="E23" s="123">
        <v>735</v>
      </c>
      <c r="F23" s="123">
        <v>819</v>
      </c>
      <c r="G23" s="123">
        <v>774.61068111455108</v>
      </c>
      <c r="H23" s="305">
        <v>5891.5</v>
      </c>
      <c r="I23" s="305">
        <v>2214.4500000000003</v>
      </c>
      <c r="J23" s="305">
        <v>2520</v>
      </c>
      <c r="K23" s="305">
        <v>2437.0764488286068</v>
      </c>
      <c r="L23" s="305">
        <v>4313.5</v>
      </c>
      <c r="M23" s="305">
        <v>2026.5</v>
      </c>
      <c r="N23" s="305">
        <v>2205</v>
      </c>
      <c r="O23" s="305">
        <v>2087.9202239328201</v>
      </c>
      <c r="P23" s="305">
        <v>3708.6</v>
      </c>
      <c r="Q23" s="305">
        <v>3055.5</v>
      </c>
      <c r="R23" s="305">
        <v>3517.5</v>
      </c>
      <c r="S23" s="305">
        <v>3192.3081940481047</v>
      </c>
      <c r="T23" s="305">
        <v>5137.7</v>
      </c>
      <c r="U23" s="305">
        <v>682.5</v>
      </c>
      <c r="V23" s="305">
        <v>756</v>
      </c>
      <c r="W23" s="305">
        <v>717.00786614351455</v>
      </c>
      <c r="X23" s="305">
        <v>9549.1</v>
      </c>
    </row>
    <row r="24" spans="1:25" ht="12" customHeight="1" x14ac:dyDescent="0.15">
      <c r="A24" s="30"/>
      <c r="B24" s="420">
        <v>40498</v>
      </c>
      <c r="C24" s="421"/>
      <c r="D24" s="342">
        <v>40512</v>
      </c>
      <c r="E24" s="125">
        <v>735</v>
      </c>
      <c r="F24" s="125">
        <v>735</v>
      </c>
      <c r="G24" s="125">
        <v>735</v>
      </c>
      <c r="H24" s="308">
        <v>4971.2</v>
      </c>
      <c r="I24" s="308">
        <v>2214.4500000000003</v>
      </c>
      <c r="J24" s="308">
        <v>2520</v>
      </c>
      <c r="K24" s="308">
        <v>2467.2782673761221</v>
      </c>
      <c r="L24" s="308">
        <v>3932.8</v>
      </c>
      <c r="M24" s="308">
        <v>2100</v>
      </c>
      <c r="N24" s="308">
        <v>2205</v>
      </c>
      <c r="O24" s="308">
        <v>2135.8187660668382</v>
      </c>
      <c r="P24" s="308">
        <v>3291.9</v>
      </c>
      <c r="Q24" s="308">
        <v>3003</v>
      </c>
      <c r="R24" s="308">
        <v>3570</v>
      </c>
      <c r="S24" s="308">
        <v>3206.374471261508</v>
      </c>
      <c r="T24" s="308">
        <v>6275.2</v>
      </c>
      <c r="U24" s="308">
        <v>703.5</v>
      </c>
      <c r="V24" s="308">
        <v>756</v>
      </c>
      <c r="W24" s="308">
        <v>744.65186852769034</v>
      </c>
      <c r="X24" s="308">
        <v>8951.2000000000007</v>
      </c>
    </row>
    <row r="25" spans="1:25" ht="12" customHeight="1" x14ac:dyDescent="0.15">
      <c r="A25" s="30"/>
      <c r="B25" s="63"/>
      <c r="C25" s="403" t="s">
        <v>261</v>
      </c>
      <c r="D25" s="404"/>
      <c r="E25" s="15" t="s">
        <v>332</v>
      </c>
      <c r="F25" s="405"/>
      <c r="G25" s="405"/>
      <c r="H25" s="406"/>
      <c r="I25" s="15" t="s">
        <v>333</v>
      </c>
      <c r="J25" s="405"/>
      <c r="K25" s="405"/>
      <c r="L25" s="406"/>
      <c r="M25" s="15" t="s">
        <v>334</v>
      </c>
      <c r="N25" s="405"/>
      <c r="O25" s="405"/>
      <c r="P25" s="406"/>
      <c r="Q25" s="15"/>
      <c r="R25" s="405"/>
      <c r="S25" s="405"/>
      <c r="T25" s="405"/>
      <c r="U25" s="16"/>
      <c r="V25" s="405"/>
      <c r="W25" s="405"/>
      <c r="X25" s="405"/>
      <c r="Y25" s="9"/>
    </row>
    <row r="26" spans="1:25" ht="12" customHeight="1" x14ac:dyDescent="0.15">
      <c r="A26" s="30"/>
      <c r="B26" s="8"/>
      <c r="C26" s="10"/>
      <c r="D26" s="18"/>
      <c r="E26" s="10"/>
      <c r="F26" s="407"/>
      <c r="G26" s="407"/>
      <c r="H26" s="408"/>
      <c r="I26" s="10"/>
      <c r="J26" s="407"/>
      <c r="K26" s="407"/>
      <c r="L26" s="408"/>
      <c r="M26" s="10"/>
      <c r="N26" s="407"/>
      <c r="O26" s="407"/>
      <c r="P26" s="408"/>
      <c r="Q26" s="7"/>
      <c r="R26" s="290"/>
      <c r="S26" s="290"/>
      <c r="T26" s="290"/>
      <c r="U26" s="9"/>
      <c r="V26" s="290"/>
      <c r="W26" s="290"/>
      <c r="X26" s="290"/>
      <c r="Y26" s="9"/>
    </row>
    <row r="27" spans="1:25" ht="12" customHeight="1" x14ac:dyDescent="0.15">
      <c r="A27" s="30"/>
      <c r="B27" s="297" t="s">
        <v>316</v>
      </c>
      <c r="C27" s="298"/>
      <c r="D27" s="299"/>
      <c r="E27" s="327" t="s">
        <v>275</v>
      </c>
      <c r="F27" s="327" t="s">
        <v>173</v>
      </c>
      <c r="G27" s="327" t="s">
        <v>276</v>
      </c>
      <c r="H27" s="327" t="s">
        <v>8</v>
      </c>
      <c r="I27" s="327" t="s">
        <v>275</v>
      </c>
      <c r="J27" s="327" t="s">
        <v>173</v>
      </c>
      <c r="K27" s="327" t="s">
        <v>276</v>
      </c>
      <c r="L27" s="327" t="s">
        <v>8</v>
      </c>
      <c r="M27" s="327" t="s">
        <v>275</v>
      </c>
      <c r="N27" s="327" t="s">
        <v>173</v>
      </c>
      <c r="O27" s="327" t="s">
        <v>276</v>
      </c>
      <c r="P27" s="327" t="s">
        <v>8</v>
      </c>
      <c r="Q27" s="433"/>
      <c r="R27" s="434"/>
      <c r="S27" s="434"/>
      <c r="T27" s="434"/>
      <c r="U27" s="434"/>
      <c r="V27" s="434"/>
      <c r="W27" s="434"/>
      <c r="X27" s="434"/>
      <c r="Y27" s="9"/>
    </row>
    <row r="28" spans="1:25" ht="12" customHeight="1" x14ac:dyDescent="0.15">
      <c r="A28" s="30"/>
      <c r="B28" s="10"/>
      <c r="C28" s="12"/>
      <c r="D28" s="18"/>
      <c r="E28" s="328"/>
      <c r="F28" s="328"/>
      <c r="G28" s="328" t="s">
        <v>277</v>
      </c>
      <c r="H28" s="328"/>
      <c r="I28" s="328"/>
      <c r="J28" s="328"/>
      <c r="K28" s="328" t="s">
        <v>277</v>
      </c>
      <c r="L28" s="328"/>
      <c r="M28" s="328"/>
      <c r="N28" s="328"/>
      <c r="O28" s="328" t="s">
        <v>277</v>
      </c>
      <c r="P28" s="328"/>
      <c r="Q28" s="433"/>
      <c r="R28" s="434"/>
      <c r="S28" s="434"/>
      <c r="T28" s="434"/>
      <c r="U28" s="434"/>
      <c r="V28" s="434"/>
      <c r="W28" s="434"/>
      <c r="X28" s="434"/>
      <c r="Y28" s="9"/>
    </row>
    <row r="29" spans="1:25" ht="12" customHeight="1" x14ac:dyDescent="0.15">
      <c r="A29" s="30"/>
      <c r="B29" s="300" t="s">
        <v>72</v>
      </c>
      <c r="C29" s="129">
        <v>19</v>
      </c>
      <c r="D29" s="17" t="s">
        <v>105</v>
      </c>
      <c r="E29" s="302">
        <v>819</v>
      </c>
      <c r="F29" s="302">
        <v>971</v>
      </c>
      <c r="G29" s="302">
        <v>878</v>
      </c>
      <c r="H29" s="302">
        <v>11527</v>
      </c>
      <c r="I29" s="302">
        <v>998</v>
      </c>
      <c r="J29" s="302">
        <v>1107</v>
      </c>
      <c r="K29" s="302">
        <v>1028</v>
      </c>
      <c r="L29" s="302">
        <v>39347</v>
      </c>
      <c r="M29" s="302">
        <v>788</v>
      </c>
      <c r="N29" s="302">
        <v>924</v>
      </c>
      <c r="O29" s="302">
        <v>819</v>
      </c>
      <c r="P29" s="302">
        <v>43680</v>
      </c>
      <c r="Q29" s="304"/>
      <c r="R29" s="306"/>
      <c r="S29" s="306"/>
      <c r="T29" s="306"/>
      <c r="U29" s="306"/>
      <c r="V29" s="306"/>
      <c r="W29" s="306"/>
      <c r="X29" s="306"/>
      <c r="Y29" s="9"/>
    </row>
    <row r="30" spans="1:25" ht="12" customHeight="1" x14ac:dyDescent="0.15">
      <c r="A30" s="30"/>
      <c r="B30" s="65"/>
      <c r="C30" s="289">
        <v>20</v>
      </c>
      <c r="D30" s="30"/>
      <c r="E30" s="305">
        <v>735</v>
      </c>
      <c r="F30" s="305">
        <v>945</v>
      </c>
      <c r="G30" s="305">
        <v>847</v>
      </c>
      <c r="H30" s="305">
        <v>215721</v>
      </c>
      <c r="I30" s="305">
        <v>756</v>
      </c>
      <c r="J30" s="305">
        <v>1052</v>
      </c>
      <c r="K30" s="305">
        <v>952</v>
      </c>
      <c r="L30" s="305">
        <v>263445</v>
      </c>
      <c r="M30" s="305">
        <v>693</v>
      </c>
      <c r="N30" s="305">
        <v>893</v>
      </c>
      <c r="O30" s="305">
        <v>778</v>
      </c>
      <c r="P30" s="305">
        <v>667011</v>
      </c>
      <c r="Q30" s="304"/>
      <c r="R30" s="306"/>
      <c r="S30" s="306"/>
      <c r="T30" s="306"/>
      <c r="U30" s="306"/>
      <c r="V30" s="306"/>
      <c r="W30" s="306"/>
      <c r="X30" s="306"/>
      <c r="Y30" s="9"/>
    </row>
    <row r="31" spans="1:25" ht="12" customHeight="1" x14ac:dyDescent="0.15">
      <c r="A31" s="30"/>
      <c r="B31" s="67"/>
      <c r="C31" s="132">
        <v>21</v>
      </c>
      <c r="D31" s="18"/>
      <c r="E31" s="308">
        <v>630</v>
      </c>
      <c r="F31" s="308">
        <v>924</v>
      </c>
      <c r="G31" s="308">
        <v>708</v>
      </c>
      <c r="H31" s="308">
        <v>166198</v>
      </c>
      <c r="I31" s="308">
        <v>656</v>
      </c>
      <c r="J31" s="308">
        <v>966</v>
      </c>
      <c r="K31" s="308">
        <v>731</v>
      </c>
      <c r="L31" s="308">
        <v>198624</v>
      </c>
      <c r="M31" s="308">
        <v>605</v>
      </c>
      <c r="N31" s="308">
        <v>861</v>
      </c>
      <c r="O31" s="308">
        <v>691</v>
      </c>
      <c r="P31" s="308">
        <v>426794</v>
      </c>
      <c r="Q31" s="304"/>
      <c r="R31" s="306"/>
      <c r="S31" s="306"/>
      <c r="T31" s="306"/>
      <c r="U31" s="306"/>
      <c r="V31" s="306"/>
      <c r="W31" s="306"/>
      <c r="X31" s="306"/>
      <c r="Y31" s="9"/>
    </row>
    <row r="32" spans="1:25" ht="12" customHeight="1" x14ac:dyDescent="0.15">
      <c r="A32" s="30"/>
      <c r="B32" s="65" t="s">
        <v>317</v>
      </c>
      <c r="C32" s="289">
        <v>3</v>
      </c>
      <c r="D32" s="30"/>
      <c r="E32" s="305">
        <v>672</v>
      </c>
      <c r="F32" s="305">
        <v>788</v>
      </c>
      <c r="G32" s="305">
        <v>680</v>
      </c>
      <c r="H32" s="305">
        <v>13517</v>
      </c>
      <c r="I32" s="305">
        <v>725</v>
      </c>
      <c r="J32" s="305">
        <v>861</v>
      </c>
      <c r="K32" s="305">
        <v>774</v>
      </c>
      <c r="L32" s="305">
        <v>11795</v>
      </c>
      <c r="M32" s="305">
        <v>609</v>
      </c>
      <c r="N32" s="305">
        <v>714</v>
      </c>
      <c r="O32" s="305">
        <v>657</v>
      </c>
      <c r="P32" s="305">
        <v>34557</v>
      </c>
      <c r="Q32" s="304"/>
      <c r="R32" s="306"/>
      <c r="S32" s="306"/>
      <c r="T32" s="306"/>
      <c r="U32" s="306"/>
      <c r="V32" s="306"/>
      <c r="W32" s="306"/>
      <c r="X32" s="306"/>
      <c r="Y32" s="9"/>
    </row>
    <row r="33" spans="1:25" ht="12" customHeight="1" x14ac:dyDescent="0.15">
      <c r="A33" s="30"/>
      <c r="B33" s="65"/>
      <c r="C33" s="289">
        <v>4</v>
      </c>
      <c r="D33" s="30"/>
      <c r="E33" s="305">
        <v>672</v>
      </c>
      <c r="F33" s="305">
        <v>788</v>
      </c>
      <c r="G33" s="305">
        <v>741</v>
      </c>
      <c r="H33" s="305">
        <v>16921</v>
      </c>
      <c r="I33" s="305">
        <v>788</v>
      </c>
      <c r="J33" s="305">
        <v>861</v>
      </c>
      <c r="K33" s="305">
        <v>809</v>
      </c>
      <c r="L33" s="305">
        <v>10257</v>
      </c>
      <c r="M33" s="305">
        <v>630</v>
      </c>
      <c r="N33" s="305">
        <v>756</v>
      </c>
      <c r="O33" s="305">
        <v>698</v>
      </c>
      <c r="P33" s="305">
        <v>32017</v>
      </c>
      <c r="Q33" s="304"/>
      <c r="R33" s="306"/>
      <c r="S33" s="306"/>
      <c r="T33" s="306"/>
      <c r="U33" s="306"/>
      <c r="V33" s="306"/>
      <c r="W33" s="306"/>
      <c r="X33" s="306"/>
      <c r="Y33" s="9"/>
    </row>
    <row r="34" spans="1:25" ht="12" customHeight="1" x14ac:dyDescent="0.15">
      <c r="A34" s="30"/>
      <c r="B34" s="65"/>
      <c r="C34" s="289">
        <v>5</v>
      </c>
      <c r="D34" s="30"/>
      <c r="E34" s="305">
        <v>672</v>
      </c>
      <c r="F34" s="305">
        <v>819</v>
      </c>
      <c r="G34" s="305">
        <v>692</v>
      </c>
      <c r="H34" s="305">
        <v>25289</v>
      </c>
      <c r="I34" s="305">
        <v>735</v>
      </c>
      <c r="J34" s="305">
        <v>893</v>
      </c>
      <c r="K34" s="305">
        <v>778</v>
      </c>
      <c r="L34" s="305">
        <v>7549</v>
      </c>
      <c r="M34" s="305">
        <v>630</v>
      </c>
      <c r="N34" s="305">
        <v>756</v>
      </c>
      <c r="O34" s="305">
        <v>679</v>
      </c>
      <c r="P34" s="305">
        <v>34870</v>
      </c>
      <c r="Q34" s="304"/>
      <c r="R34" s="306"/>
      <c r="S34" s="306"/>
      <c r="T34" s="306"/>
      <c r="U34" s="306"/>
      <c r="V34" s="306"/>
      <c r="W34" s="306"/>
      <c r="X34" s="306"/>
      <c r="Y34" s="9"/>
    </row>
    <row r="35" spans="1:25" ht="12" customHeight="1" x14ac:dyDescent="0.15">
      <c r="A35" s="30"/>
      <c r="B35" s="65"/>
      <c r="C35" s="289">
        <v>6</v>
      </c>
      <c r="D35" s="30"/>
      <c r="E35" s="305">
        <v>672</v>
      </c>
      <c r="F35" s="305">
        <v>819</v>
      </c>
      <c r="G35" s="305">
        <v>695</v>
      </c>
      <c r="H35" s="305">
        <v>24907</v>
      </c>
      <c r="I35" s="305">
        <v>683</v>
      </c>
      <c r="J35" s="305">
        <v>818</v>
      </c>
      <c r="K35" s="305">
        <v>744</v>
      </c>
      <c r="L35" s="305">
        <v>13471</v>
      </c>
      <c r="M35" s="305">
        <v>651</v>
      </c>
      <c r="N35" s="305">
        <v>756</v>
      </c>
      <c r="O35" s="305">
        <v>690</v>
      </c>
      <c r="P35" s="305">
        <v>41967</v>
      </c>
      <c r="Q35" s="304"/>
      <c r="R35" s="306"/>
      <c r="S35" s="306"/>
      <c r="T35" s="306"/>
      <c r="U35" s="306"/>
      <c r="V35" s="306"/>
      <c r="W35" s="306"/>
      <c r="X35" s="306"/>
      <c r="Y35" s="9"/>
    </row>
    <row r="36" spans="1:25" ht="12" customHeight="1" x14ac:dyDescent="0.15">
      <c r="A36" s="30"/>
      <c r="B36" s="65"/>
      <c r="C36" s="289">
        <v>7</v>
      </c>
      <c r="D36" s="30"/>
      <c r="E36" s="305">
        <v>672</v>
      </c>
      <c r="F36" s="305">
        <v>819</v>
      </c>
      <c r="G36" s="305">
        <v>677</v>
      </c>
      <c r="H36" s="305">
        <v>17090</v>
      </c>
      <c r="I36" s="305">
        <v>683</v>
      </c>
      <c r="J36" s="305">
        <v>818</v>
      </c>
      <c r="K36" s="305">
        <v>769</v>
      </c>
      <c r="L36" s="305">
        <v>14644</v>
      </c>
      <c r="M36" s="305">
        <v>662</v>
      </c>
      <c r="N36" s="305">
        <v>777</v>
      </c>
      <c r="O36" s="305">
        <v>692</v>
      </c>
      <c r="P36" s="305">
        <v>29891</v>
      </c>
      <c r="Q36" s="304"/>
      <c r="R36" s="306"/>
      <c r="S36" s="306"/>
      <c r="T36" s="306"/>
      <c r="U36" s="306"/>
      <c r="V36" s="306"/>
      <c r="W36" s="306"/>
      <c r="X36" s="306"/>
      <c r="Y36" s="9"/>
    </row>
    <row r="37" spans="1:25" ht="12" customHeight="1" x14ac:dyDescent="0.15">
      <c r="A37" s="30"/>
      <c r="B37" s="65"/>
      <c r="C37" s="289">
        <v>8</v>
      </c>
      <c r="D37" s="30"/>
      <c r="E37" s="305">
        <v>672</v>
      </c>
      <c r="F37" s="305">
        <v>746</v>
      </c>
      <c r="G37" s="305">
        <v>675</v>
      </c>
      <c r="H37" s="305">
        <v>12287</v>
      </c>
      <c r="I37" s="305">
        <v>683</v>
      </c>
      <c r="J37" s="305">
        <v>777</v>
      </c>
      <c r="K37" s="305">
        <v>727</v>
      </c>
      <c r="L37" s="305">
        <v>15127</v>
      </c>
      <c r="M37" s="305">
        <v>630</v>
      </c>
      <c r="N37" s="305">
        <v>756</v>
      </c>
      <c r="O37" s="305">
        <v>702</v>
      </c>
      <c r="P37" s="305">
        <v>30050</v>
      </c>
      <c r="Q37" s="304"/>
      <c r="R37" s="306"/>
      <c r="S37" s="306"/>
      <c r="T37" s="306"/>
      <c r="U37" s="306"/>
      <c r="V37" s="306"/>
      <c r="W37" s="306"/>
      <c r="X37" s="306"/>
      <c r="Y37" s="9"/>
    </row>
    <row r="38" spans="1:25" ht="12" customHeight="1" x14ac:dyDescent="0.15">
      <c r="A38" s="30"/>
      <c r="B38" s="65"/>
      <c r="C38" s="289">
        <v>9</v>
      </c>
      <c r="D38" s="30"/>
      <c r="E38" s="305">
        <v>683</v>
      </c>
      <c r="F38" s="305">
        <v>721</v>
      </c>
      <c r="G38" s="305">
        <v>709</v>
      </c>
      <c r="H38" s="305">
        <v>12472</v>
      </c>
      <c r="I38" s="305">
        <v>683</v>
      </c>
      <c r="J38" s="305">
        <v>788</v>
      </c>
      <c r="K38" s="305">
        <v>743</v>
      </c>
      <c r="L38" s="305">
        <v>12839</v>
      </c>
      <c r="M38" s="305">
        <v>630</v>
      </c>
      <c r="N38" s="305">
        <v>756</v>
      </c>
      <c r="O38" s="305">
        <v>681</v>
      </c>
      <c r="P38" s="305">
        <v>23193</v>
      </c>
      <c r="Q38" s="304"/>
      <c r="R38" s="306"/>
      <c r="S38" s="306"/>
      <c r="T38" s="306"/>
      <c r="U38" s="306"/>
      <c r="V38" s="306"/>
      <c r="W38" s="306"/>
      <c r="X38" s="306"/>
      <c r="Y38" s="9"/>
    </row>
    <row r="39" spans="1:25" ht="12" customHeight="1" x14ac:dyDescent="0.15">
      <c r="A39" s="9"/>
      <c r="B39" s="65"/>
      <c r="C39" s="289">
        <v>10</v>
      </c>
      <c r="D39" s="30"/>
      <c r="E39" s="305">
        <v>682.5</v>
      </c>
      <c r="F39" s="305">
        <v>787.5</v>
      </c>
      <c r="G39" s="305">
        <v>717.60549435696419</v>
      </c>
      <c r="H39" s="305">
        <v>20312.699999999997</v>
      </c>
      <c r="I39" s="305">
        <v>735</v>
      </c>
      <c r="J39" s="305">
        <v>829.5</v>
      </c>
      <c r="K39" s="305">
        <v>804.26768923924396</v>
      </c>
      <c r="L39" s="305">
        <v>21782.3</v>
      </c>
      <c r="M39" s="305">
        <v>672</v>
      </c>
      <c r="N39" s="305">
        <v>756</v>
      </c>
      <c r="O39" s="305">
        <v>700.74498091333214</v>
      </c>
      <c r="P39" s="305">
        <v>29611.5</v>
      </c>
      <c r="Q39" s="306"/>
      <c r="R39" s="306"/>
      <c r="S39" s="306"/>
      <c r="T39" s="306"/>
      <c r="U39" s="306"/>
      <c r="V39" s="306"/>
      <c r="W39" s="306"/>
      <c r="X39" s="306"/>
      <c r="Y39" s="9"/>
    </row>
    <row r="40" spans="1:25" ht="12" customHeight="1" x14ac:dyDescent="0.15">
      <c r="A40" s="9"/>
      <c r="B40" s="67"/>
      <c r="C40" s="132">
        <v>11</v>
      </c>
      <c r="D40" s="18"/>
      <c r="E40" s="308">
        <v>714</v>
      </c>
      <c r="F40" s="308">
        <v>840</v>
      </c>
      <c r="G40" s="308">
        <v>748.03906673901247</v>
      </c>
      <c r="H40" s="308">
        <v>20603.900000000001</v>
      </c>
      <c r="I40" s="308">
        <v>766.5</v>
      </c>
      <c r="J40" s="308">
        <v>829.5</v>
      </c>
      <c r="K40" s="308">
        <v>799.74522622519066</v>
      </c>
      <c r="L40" s="308">
        <v>18898.900000000001</v>
      </c>
      <c r="M40" s="308">
        <v>672</v>
      </c>
      <c r="N40" s="308">
        <v>766.5</v>
      </c>
      <c r="O40" s="308">
        <v>689.2229113462239</v>
      </c>
      <c r="P40" s="311">
        <v>35321.800000000003</v>
      </c>
      <c r="Q40" s="306"/>
      <c r="R40" s="306"/>
      <c r="S40" s="306"/>
      <c r="T40" s="306"/>
      <c r="U40" s="306"/>
      <c r="V40" s="306"/>
      <c r="W40" s="306"/>
      <c r="X40" s="306"/>
      <c r="Y40" s="9"/>
    </row>
    <row r="41" spans="1:25" ht="12" customHeight="1" x14ac:dyDescent="0.15">
      <c r="A41" s="30"/>
      <c r="B41" s="414"/>
      <c r="C41" s="415"/>
      <c r="D41" s="333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4"/>
      <c r="R41" s="306"/>
      <c r="S41" s="306"/>
      <c r="T41" s="306"/>
      <c r="U41" s="306"/>
      <c r="V41" s="306"/>
      <c r="W41" s="306"/>
      <c r="X41" s="306"/>
      <c r="Y41" s="9"/>
    </row>
    <row r="42" spans="1:25" ht="12" customHeight="1" x14ac:dyDescent="0.15">
      <c r="A42" s="30"/>
      <c r="B42" s="416"/>
      <c r="C42" s="417"/>
      <c r="D42" s="331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4"/>
      <c r="R42" s="306"/>
      <c r="S42" s="306"/>
      <c r="T42" s="306"/>
      <c r="U42" s="306"/>
      <c r="V42" s="306"/>
      <c r="W42" s="306"/>
      <c r="X42" s="306"/>
      <c r="Y42" s="9"/>
    </row>
    <row r="43" spans="1:25" ht="12" customHeight="1" x14ac:dyDescent="0.15">
      <c r="A43" s="30"/>
      <c r="B43" s="418">
        <v>40452</v>
      </c>
      <c r="C43" s="419"/>
      <c r="D43" s="337">
        <v>40466</v>
      </c>
      <c r="E43" s="305">
        <v>714</v>
      </c>
      <c r="F43" s="305">
        <v>787.5</v>
      </c>
      <c r="G43" s="305">
        <v>737.0873341375152</v>
      </c>
      <c r="H43" s="305">
        <v>10454.700000000001</v>
      </c>
      <c r="I43" s="305">
        <v>766.5</v>
      </c>
      <c r="J43" s="305">
        <v>829.5</v>
      </c>
      <c r="K43" s="305">
        <v>816.25261655566135</v>
      </c>
      <c r="L43" s="305">
        <v>10299.1</v>
      </c>
      <c r="M43" s="305">
        <v>672</v>
      </c>
      <c r="N43" s="305">
        <v>766.5</v>
      </c>
      <c r="O43" s="305">
        <v>687.39509410084088</v>
      </c>
      <c r="P43" s="305">
        <v>20771.400000000001</v>
      </c>
      <c r="Q43" s="304"/>
      <c r="R43" s="306"/>
      <c r="S43" s="306"/>
      <c r="T43" s="306"/>
      <c r="U43" s="306"/>
      <c r="V43" s="306"/>
      <c r="W43" s="306"/>
      <c r="X43" s="306"/>
      <c r="Y43" s="9"/>
    </row>
    <row r="44" spans="1:25" ht="12" customHeight="1" x14ac:dyDescent="0.15">
      <c r="A44" s="30"/>
      <c r="B44" s="420">
        <v>40469</v>
      </c>
      <c r="C44" s="421"/>
      <c r="D44" s="342">
        <v>40480</v>
      </c>
      <c r="E44" s="308">
        <v>714</v>
      </c>
      <c r="F44" s="308">
        <v>840</v>
      </c>
      <c r="G44" s="308">
        <v>754.60567047591496</v>
      </c>
      <c r="H44" s="308">
        <v>10149.200000000001</v>
      </c>
      <c r="I44" s="308">
        <v>766.5</v>
      </c>
      <c r="J44" s="308">
        <v>829.5</v>
      </c>
      <c r="K44" s="308">
        <v>797.93423799582467</v>
      </c>
      <c r="L44" s="308">
        <v>8599.7999999999993</v>
      </c>
      <c r="M44" s="308">
        <v>672</v>
      </c>
      <c r="N44" s="308">
        <v>766.5</v>
      </c>
      <c r="O44" s="308">
        <v>690.80558115209305</v>
      </c>
      <c r="P44" s="308">
        <v>14550.4</v>
      </c>
      <c r="Q44" s="304"/>
      <c r="R44" s="306"/>
      <c r="S44" s="306"/>
      <c r="T44" s="306"/>
      <c r="U44" s="306"/>
      <c r="V44" s="306"/>
      <c r="W44" s="306"/>
      <c r="X44" s="306"/>
      <c r="Y44" s="9"/>
    </row>
    <row r="45" spans="1:25" ht="3.7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7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40"/>
  <sheetViews>
    <sheetView zoomScale="75" workbookViewId="0">
      <selection activeCell="H18" sqref="H18"/>
    </sheetView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16384" width="7.5" style="19"/>
  </cols>
  <sheetData>
    <row r="1" spans="1:21" ht="15" customHeight="1" x14ac:dyDescent="0.15">
      <c r="B1" s="40" t="s">
        <v>46</v>
      </c>
      <c r="C1" s="321"/>
      <c r="D1" s="321"/>
    </row>
    <row r="2" spans="1:21" ht="12.75" customHeight="1" x14ac:dyDescent="0.15">
      <c r="B2" s="19" t="s">
        <v>335</v>
      </c>
      <c r="C2" s="288"/>
      <c r="D2" s="288"/>
    </row>
    <row r="3" spans="1:21" ht="12.75" customHeight="1" x14ac:dyDescent="0.15">
      <c r="B3" s="288"/>
      <c r="C3" s="288"/>
      <c r="D3" s="288"/>
      <c r="T3" s="20" t="s">
        <v>10</v>
      </c>
    </row>
    <row r="4" spans="1:21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21" ht="11.25" customHeight="1" x14ac:dyDescent="0.15">
      <c r="A5" s="30"/>
      <c r="B5" s="302"/>
      <c r="C5" s="435" t="s">
        <v>336</v>
      </c>
      <c r="D5" s="436"/>
      <c r="E5" s="437" t="s">
        <v>337</v>
      </c>
      <c r="F5" s="438"/>
      <c r="G5" s="438"/>
      <c r="H5" s="436"/>
      <c r="I5" s="437" t="s">
        <v>338</v>
      </c>
      <c r="J5" s="438"/>
      <c r="K5" s="438"/>
      <c r="L5" s="436"/>
      <c r="M5" s="437" t="s">
        <v>48</v>
      </c>
      <c r="N5" s="438"/>
      <c r="O5" s="438"/>
      <c r="P5" s="436"/>
      <c r="Q5" s="437" t="s">
        <v>49</v>
      </c>
      <c r="R5" s="438"/>
      <c r="S5" s="438"/>
      <c r="T5" s="436"/>
    </row>
    <row r="6" spans="1:21" ht="11.25" customHeight="1" x14ac:dyDescent="0.15">
      <c r="A6" s="30"/>
      <c r="B6" s="439" t="s">
        <v>339</v>
      </c>
      <c r="C6" s="438"/>
      <c r="D6" s="436"/>
      <c r="E6" s="440" t="s">
        <v>340</v>
      </c>
      <c r="F6" s="440" t="s">
        <v>341</v>
      </c>
      <c r="G6" s="441" t="s">
        <v>342</v>
      </c>
      <c r="H6" s="440" t="s">
        <v>8</v>
      </c>
      <c r="I6" s="440" t="s">
        <v>14</v>
      </c>
      <c r="J6" s="440" t="s">
        <v>6</v>
      </c>
      <c r="K6" s="441" t="s">
        <v>19</v>
      </c>
      <c r="L6" s="440" t="s">
        <v>8</v>
      </c>
      <c r="M6" s="440" t="s">
        <v>14</v>
      </c>
      <c r="N6" s="440" t="s">
        <v>6</v>
      </c>
      <c r="O6" s="441" t="s">
        <v>19</v>
      </c>
      <c r="P6" s="440" t="s">
        <v>8</v>
      </c>
      <c r="Q6" s="440" t="s">
        <v>14</v>
      </c>
      <c r="R6" s="440" t="s">
        <v>6</v>
      </c>
      <c r="S6" s="441" t="s">
        <v>19</v>
      </c>
      <c r="T6" s="440" t="s">
        <v>8</v>
      </c>
    </row>
    <row r="7" spans="1:21" ht="11.25" customHeight="1" x14ac:dyDescent="0.15">
      <c r="A7" s="30"/>
      <c r="B7" s="300" t="s">
        <v>72</v>
      </c>
      <c r="C7" s="16">
        <v>19</v>
      </c>
      <c r="D7" s="17" t="s">
        <v>105</v>
      </c>
      <c r="E7" s="302">
        <v>851</v>
      </c>
      <c r="F7" s="302">
        <v>1433</v>
      </c>
      <c r="G7" s="302">
        <v>1098</v>
      </c>
      <c r="H7" s="302">
        <v>2860009</v>
      </c>
      <c r="I7" s="302">
        <v>420</v>
      </c>
      <c r="J7" s="302">
        <v>701</v>
      </c>
      <c r="K7" s="302">
        <v>534</v>
      </c>
      <c r="L7" s="302">
        <v>5429920</v>
      </c>
      <c r="M7" s="302">
        <v>893</v>
      </c>
      <c r="N7" s="302">
        <v>1449</v>
      </c>
      <c r="O7" s="302">
        <v>1146</v>
      </c>
      <c r="P7" s="302">
        <v>4591518</v>
      </c>
      <c r="Q7" s="302">
        <v>779</v>
      </c>
      <c r="R7" s="302">
        <v>1208</v>
      </c>
      <c r="S7" s="302">
        <v>954</v>
      </c>
      <c r="T7" s="302">
        <v>6018154</v>
      </c>
      <c r="U7" s="9"/>
    </row>
    <row r="8" spans="1:21" ht="11.25" customHeight="1" x14ac:dyDescent="0.15">
      <c r="A8" s="30"/>
      <c r="B8" s="65"/>
      <c r="C8" s="9">
        <v>20</v>
      </c>
      <c r="D8" s="30"/>
      <c r="E8" s="305">
        <v>735</v>
      </c>
      <c r="F8" s="305">
        <v>1323</v>
      </c>
      <c r="G8" s="305">
        <v>1074</v>
      </c>
      <c r="H8" s="305">
        <v>2617841</v>
      </c>
      <c r="I8" s="305">
        <v>420</v>
      </c>
      <c r="J8" s="305">
        <v>788</v>
      </c>
      <c r="K8" s="305">
        <v>611</v>
      </c>
      <c r="L8" s="305">
        <v>4711395</v>
      </c>
      <c r="M8" s="305">
        <v>772</v>
      </c>
      <c r="N8" s="305">
        <v>1420</v>
      </c>
      <c r="O8" s="305">
        <v>1119</v>
      </c>
      <c r="P8" s="305">
        <v>4186346</v>
      </c>
      <c r="Q8" s="305">
        <v>693</v>
      </c>
      <c r="R8" s="305">
        <v>1229</v>
      </c>
      <c r="S8" s="305">
        <v>988</v>
      </c>
      <c r="T8" s="305">
        <v>5267000</v>
      </c>
      <c r="U8" s="9"/>
    </row>
    <row r="9" spans="1:21" ht="11.25" customHeight="1" x14ac:dyDescent="0.15">
      <c r="A9" s="30"/>
      <c r="B9" s="67"/>
      <c r="C9" s="12">
        <v>21</v>
      </c>
      <c r="D9" s="18"/>
      <c r="E9" s="308">
        <v>714</v>
      </c>
      <c r="F9" s="308">
        <v>1365</v>
      </c>
      <c r="G9" s="308">
        <v>885</v>
      </c>
      <c r="H9" s="308">
        <v>3085597</v>
      </c>
      <c r="I9" s="308">
        <v>380</v>
      </c>
      <c r="J9" s="308">
        <v>630</v>
      </c>
      <c r="K9" s="308">
        <v>479</v>
      </c>
      <c r="L9" s="308">
        <v>5306157</v>
      </c>
      <c r="M9" s="308">
        <v>740</v>
      </c>
      <c r="N9" s="308">
        <v>1313</v>
      </c>
      <c r="O9" s="308">
        <v>923</v>
      </c>
      <c r="P9" s="308">
        <v>4941826</v>
      </c>
      <c r="Q9" s="308">
        <v>662</v>
      </c>
      <c r="R9" s="308">
        <v>1050</v>
      </c>
      <c r="S9" s="308">
        <v>815</v>
      </c>
      <c r="T9" s="308">
        <v>5971616</v>
      </c>
      <c r="U9" s="9"/>
    </row>
    <row r="10" spans="1:21" ht="11.25" customHeight="1" x14ac:dyDescent="0.15">
      <c r="A10" s="30"/>
      <c r="B10" s="122" t="s">
        <v>317</v>
      </c>
      <c r="C10" s="306">
        <v>3</v>
      </c>
      <c r="D10" s="310"/>
      <c r="E10" s="305">
        <v>767</v>
      </c>
      <c r="F10" s="305">
        <v>935</v>
      </c>
      <c r="G10" s="305">
        <v>856</v>
      </c>
      <c r="H10" s="305">
        <v>266875</v>
      </c>
      <c r="I10" s="305">
        <v>399</v>
      </c>
      <c r="J10" s="305">
        <v>515</v>
      </c>
      <c r="K10" s="305">
        <v>450</v>
      </c>
      <c r="L10" s="305">
        <v>495035</v>
      </c>
      <c r="M10" s="305">
        <v>819</v>
      </c>
      <c r="N10" s="305">
        <v>956</v>
      </c>
      <c r="O10" s="305">
        <v>897</v>
      </c>
      <c r="P10" s="305">
        <v>389665</v>
      </c>
      <c r="Q10" s="305">
        <v>725</v>
      </c>
      <c r="R10" s="305">
        <v>903</v>
      </c>
      <c r="S10" s="305">
        <v>825</v>
      </c>
      <c r="T10" s="305">
        <v>553977</v>
      </c>
      <c r="U10" s="9"/>
    </row>
    <row r="11" spans="1:21" ht="11.25" customHeight="1" x14ac:dyDescent="0.15">
      <c r="A11" s="30"/>
      <c r="B11" s="122"/>
      <c r="C11" s="306">
        <v>4</v>
      </c>
      <c r="D11" s="310"/>
      <c r="E11" s="305">
        <v>767</v>
      </c>
      <c r="F11" s="305">
        <v>935</v>
      </c>
      <c r="G11" s="305">
        <v>848</v>
      </c>
      <c r="H11" s="305">
        <v>230491</v>
      </c>
      <c r="I11" s="305">
        <v>420</v>
      </c>
      <c r="J11" s="305">
        <v>536</v>
      </c>
      <c r="K11" s="305">
        <v>468</v>
      </c>
      <c r="L11" s="305">
        <v>463102</v>
      </c>
      <c r="M11" s="305">
        <v>819</v>
      </c>
      <c r="N11" s="305">
        <v>987</v>
      </c>
      <c r="O11" s="305">
        <v>889</v>
      </c>
      <c r="P11" s="305">
        <v>372302</v>
      </c>
      <c r="Q11" s="305">
        <v>767</v>
      </c>
      <c r="R11" s="305">
        <v>914</v>
      </c>
      <c r="S11" s="305">
        <v>834</v>
      </c>
      <c r="T11" s="305">
        <v>445976</v>
      </c>
      <c r="U11" s="9"/>
    </row>
    <row r="12" spans="1:21" ht="11.25" customHeight="1" x14ac:dyDescent="0.15">
      <c r="A12" s="30"/>
      <c r="B12" s="122"/>
      <c r="C12" s="306">
        <v>5</v>
      </c>
      <c r="D12" s="310"/>
      <c r="E12" s="305">
        <v>872</v>
      </c>
      <c r="F12" s="305">
        <v>1029</v>
      </c>
      <c r="G12" s="305">
        <v>950</v>
      </c>
      <c r="H12" s="305">
        <v>210915</v>
      </c>
      <c r="I12" s="305">
        <v>462</v>
      </c>
      <c r="J12" s="305">
        <v>572</v>
      </c>
      <c r="K12" s="305">
        <v>508</v>
      </c>
      <c r="L12" s="305">
        <v>476102</v>
      </c>
      <c r="M12" s="305">
        <v>903</v>
      </c>
      <c r="N12" s="305">
        <v>1061</v>
      </c>
      <c r="O12" s="305">
        <v>979</v>
      </c>
      <c r="P12" s="305">
        <v>406999</v>
      </c>
      <c r="Q12" s="305">
        <v>840</v>
      </c>
      <c r="R12" s="305">
        <v>998</v>
      </c>
      <c r="S12" s="305">
        <v>908</v>
      </c>
      <c r="T12" s="305">
        <v>457396</v>
      </c>
      <c r="U12" s="9"/>
    </row>
    <row r="13" spans="1:21" ht="11.25" customHeight="1" x14ac:dyDescent="0.15">
      <c r="A13" s="30"/>
      <c r="B13" s="122"/>
      <c r="C13" s="306">
        <v>6</v>
      </c>
      <c r="D13" s="310"/>
      <c r="E13" s="305">
        <v>893</v>
      </c>
      <c r="F13" s="305">
        <v>1124</v>
      </c>
      <c r="G13" s="305">
        <v>992</v>
      </c>
      <c r="H13" s="305">
        <v>245897</v>
      </c>
      <c r="I13" s="305">
        <v>483</v>
      </c>
      <c r="J13" s="305">
        <v>662</v>
      </c>
      <c r="K13" s="305">
        <v>566</v>
      </c>
      <c r="L13" s="305">
        <v>487262</v>
      </c>
      <c r="M13" s="305">
        <v>924</v>
      </c>
      <c r="N13" s="305">
        <v>1155</v>
      </c>
      <c r="O13" s="305">
        <v>1032</v>
      </c>
      <c r="P13" s="305">
        <v>362938</v>
      </c>
      <c r="Q13" s="305">
        <v>840</v>
      </c>
      <c r="R13" s="305">
        <v>1050</v>
      </c>
      <c r="S13" s="305">
        <v>937</v>
      </c>
      <c r="T13" s="305">
        <v>439848</v>
      </c>
      <c r="U13" s="9"/>
    </row>
    <row r="14" spans="1:21" ht="11.25" customHeight="1" x14ac:dyDescent="0.15">
      <c r="A14" s="30"/>
      <c r="B14" s="122"/>
      <c r="C14" s="306">
        <v>7</v>
      </c>
      <c r="D14" s="310"/>
      <c r="E14" s="305">
        <v>893</v>
      </c>
      <c r="F14" s="305">
        <v>1103</v>
      </c>
      <c r="G14" s="305">
        <v>1001</v>
      </c>
      <c r="H14" s="305">
        <v>175783</v>
      </c>
      <c r="I14" s="305">
        <v>473</v>
      </c>
      <c r="J14" s="305">
        <v>630</v>
      </c>
      <c r="K14" s="305">
        <v>569</v>
      </c>
      <c r="L14" s="305">
        <v>348218</v>
      </c>
      <c r="M14" s="305">
        <v>924</v>
      </c>
      <c r="N14" s="305">
        <v>1134</v>
      </c>
      <c r="O14" s="305">
        <v>1021</v>
      </c>
      <c r="P14" s="305">
        <v>311297</v>
      </c>
      <c r="Q14" s="305">
        <v>819</v>
      </c>
      <c r="R14" s="305">
        <v>1019</v>
      </c>
      <c r="S14" s="305">
        <v>911</v>
      </c>
      <c r="T14" s="305">
        <v>312488</v>
      </c>
      <c r="U14" s="9"/>
    </row>
    <row r="15" spans="1:21" ht="11.25" customHeight="1" x14ac:dyDescent="0.15">
      <c r="A15" s="9"/>
      <c r="B15" s="122"/>
      <c r="C15" s="306">
        <v>8</v>
      </c>
      <c r="D15" s="306"/>
      <c r="E15" s="304">
        <v>881.89499999999998</v>
      </c>
      <c r="F15" s="304">
        <v>1102.5</v>
      </c>
      <c r="G15" s="304">
        <v>1000.7773781406804</v>
      </c>
      <c r="H15" s="304">
        <v>228733.1</v>
      </c>
      <c r="I15" s="304">
        <v>451.5</v>
      </c>
      <c r="J15" s="304">
        <v>588</v>
      </c>
      <c r="K15" s="304">
        <v>531.39339919040356</v>
      </c>
      <c r="L15" s="304">
        <v>427581</v>
      </c>
      <c r="M15" s="304">
        <v>924</v>
      </c>
      <c r="N15" s="304">
        <v>1134</v>
      </c>
      <c r="O15" s="304">
        <v>1044.5957728799613</v>
      </c>
      <c r="P15" s="304">
        <v>408148.9</v>
      </c>
      <c r="Q15" s="304">
        <v>787.5</v>
      </c>
      <c r="R15" s="304">
        <v>1018.5</v>
      </c>
      <c r="S15" s="304">
        <v>881.65259941325155</v>
      </c>
      <c r="T15" s="305">
        <v>424927.4</v>
      </c>
      <c r="U15" s="9"/>
    </row>
    <row r="16" spans="1:21" ht="11.25" customHeight="1" x14ac:dyDescent="0.15">
      <c r="A16" s="30"/>
      <c r="B16" s="122"/>
      <c r="C16" s="306">
        <v>9</v>
      </c>
      <c r="D16" s="310"/>
      <c r="E16" s="305">
        <v>966</v>
      </c>
      <c r="F16" s="305">
        <v>1260</v>
      </c>
      <c r="G16" s="305">
        <v>1106.4921922200549</v>
      </c>
      <c r="H16" s="305">
        <v>250640.2</v>
      </c>
      <c r="I16" s="305">
        <v>483</v>
      </c>
      <c r="J16" s="305">
        <v>651</v>
      </c>
      <c r="K16" s="305">
        <v>567.59336160992939</v>
      </c>
      <c r="L16" s="305">
        <v>470883</v>
      </c>
      <c r="M16" s="305">
        <v>997.5</v>
      </c>
      <c r="N16" s="305">
        <v>1281</v>
      </c>
      <c r="O16" s="305">
        <v>1135.7901721618477</v>
      </c>
      <c r="P16" s="305">
        <v>400941.4</v>
      </c>
      <c r="Q16" s="305">
        <v>871.5</v>
      </c>
      <c r="R16" s="305">
        <v>1102.5</v>
      </c>
      <c r="S16" s="305">
        <v>971.03446004408863</v>
      </c>
      <c r="T16" s="305">
        <v>463731</v>
      </c>
      <c r="U16" s="9"/>
    </row>
    <row r="17" spans="1:21" ht="11.25" customHeight="1" x14ac:dyDescent="0.15">
      <c r="A17" s="9"/>
      <c r="B17" s="122"/>
      <c r="C17" s="306">
        <v>10</v>
      </c>
      <c r="D17" s="310"/>
      <c r="E17" s="305">
        <v>840</v>
      </c>
      <c r="F17" s="305">
        <v>1123.5</v>
      </c>
      <c r="G17" s="305">
        <v>1014.4334875123188</v>
      </c>
      <c r="H17" s="305">
        <v>250899.6</v>
      </c>
      <c r="I17" s="305">
        <v>441</v>
      </c>
      <c r="J17" s="305">
        <v>577.5</v>
      </c>
      <c r="K17" s="305">
        <v>515.71937148887991</v>
      </c>
      <c r="L17" s="305">
        <v>480410.19999999995</v>
      </c>
      <c r="M17" s="305">
        <v>882</v>
      </c>
      <c r="N17" s="305">
        <v>1155</v>
      </c>
      <c r="O17" s="305">
        <v>1036.0305682835112</v>
      </c>
      <c r="P17" s="305">
        <v>443918.3000000001</v>
      </c>
      <c r="Q17" s="305">
        <v>787.5</v>
      </c>
      <c r="R17" s="305">
        <v>1029</v>
      </c>
      <c r="S17" s="305">
        <v>918.620388003524</v>
      </c>
      <c r="T17" s="305">
        <v>513545.20000000007</v>
      </c>
      <c r="U17" s="9"/>
    </row>
    <row r="18" spans="1:21" ht="11.25" customHeight="1" x14ac:dyDescent="0.15">
      <c r="A18" s="9"/>
      <c r="B18" s="124"/>
      <c r="C18" s="309">
        <v>11</v>
      </c>
      <c r="D18" s="311"/>
      <c r="E18" s="308">
        <v>819</v>
      </c>
      <c r="F18" s="308">
        <v>1008</v>
      </c>
      <c r="G18" s="308">
        <v>925.41019167309094</v>
      </c>
      <c r="H18" s="308">
        <v>333265.2</v>
      </c>
      <c r="I18" s="308">
        <v>441</v>
      </c>
      <c r="J18" s="308">
        <v>572.25</v>
      </c>
      <c r="K18" s="308">
        <v>488.34277934161264</v>
      </c>
      <c r="L18" s="308">
        <v>578685.19999999995</v>
      </c>
      <c r="M18" s="308">
        <v>861</v>
      </c>
      <c r="N18" s="308">
        <v>1094.1000000000001</v>
      </c>
      <c r="O18" s="311">
        <v>959.89612048297022</v>
      </c>
      <c r="P18" s="308">
        <v>529610.69999999995</v>
      </c>
      <c r="Q18" s="308">
        <v>787.5</v>
      </c>
      <c r="R18" s="308">
        <v>997.5</v>
      </c>
      <c r="S18" s="308">
        <v>868.5875179359324</v>
      </c>
      <c r="T18" s="308">
        <v>635518.6</v>
      </c>
      <c r="U18" s="9"/>
    </row>
    <row r="19" spans="1:21" ht="11.25" customHeight="1" x14ac:dyDescent="0.15">
      <c r="A19" s="30"/>
      <c r="B19" s="442"/>
      <c r="C19" s="83">
        <v>40483</v>
      </c>
      <c r="D19" s="310"/>
      <c r="E19" s="305">
        <v>840</v>
      </c>
      <c r="F19" s="305">
        <v>913.5</v>
      </c>
      <c r="G19" s="305">
        <v>860.79145329908624</v>
      </c>
      <c r="H19" s="305">
        <v>32632.2</v>
      </c>
      <c r="I19" s="305">
        <v>441</v>
      </c>
      <c r="J19" s="305">
        <v>514.5</v>
      </c>
      <c r="K19" s="305">
        <v>482.68719010989673</v>
      </c>
      <c r="L19" s="305">
        <v>69339.100000000006</v>
      </c>
      <c r="M19" s="305">
        <v>882</v>
      </c>
      <c r="N19" s="305">
        <v>955.5</v>
      </c>
      <c r="O19" s="305">
        <v>922.28727598654052</v>
      </c>
      <c r="P19" s="305">
        <v>53608.800000000003</v>
      </c>
      <c r="Q19" s="305">
        <v>787.5</v>
      </c>
      <c r="R19" s="305">
        <v>871.5</v>
      </c>
      <c r="S19" s="305">
        <v>827.0305507745262</v>
      </c>
      <c r="T19" s="305">
        <v>64054.7</v>
      </c>
      <c r="U19" s="9"/>
    </row>
    <row r="20" spans="1:21" ht="11.25" customHeight="1" x14ac:dyDescent="0.15">
      <c r="A20" s="30"/>
      <c r="B20" s="122"/>
      <c r="C20" s="83">
        <v>40484</v>
      </c>
      <c r="D20" s="310" t="s">
        <v>240</v>
      </c>
      <c r="E20" s="305">
        <v>829.5</v>
      </c>
      <c r="F20" s="305">
        <v>903</v>
      </c>
      <c r="G20" s="305">
        <v>855.76919561243119</v>
      </c>
      <c r="H20" s="305">
        <v>13436</v>
      </c>
      <c r="I20" s="305">
        <v>441</v>
      </c>
      <c r="J20" s="305">
        <v>504</v>
      </c>
      <c r="K20" s="305">
        <v>471.75351956200979</v>
      </c>
      <c r="L20" s="305">
        <v>17380.7</v>
      </c>
      <c r="M20" s="305">
        <v>861</v>
      </c>
      <c r="N20" s="305">
        <v>945</v>
      </c>
      <c r="O20" s="305">
        <v>900.76515050167143</v>
      </c>
      <c r="P20" s="305">
        <v>16287.8</v>
      </c>
      <c r="Q20" s="305">
        <v>787.5</v>
      </c>
      <c r="R20" s="305">
        <v>871.5</v>
      </c>
      <c r="S20" s="305">
        <v>811.43200500698367</v>
      </c>
      <c r="T20" s="305">
        <v>21202.2</v>
      </c>
      <c r="U20" s="9"/>
    </row>
    <row r="21" spans="1:21" ht="11.25" customHeight="1" x14ac:dyDescent="0.15">
      <c r="A21" s="30"/>
      <c r="B21" s="122"/>
      <c r="C21" s="83">
        <v>40486</v>
      </c>
      <c r="D21" s="310" t="s">
        <v>240</v>
      </c>
      <c r="E21" s="305">
        <v>829.5</v>
      </c>
      <c r="F21" s="305">
        <v>913.5</v>
      </c>
      <c r="G21" s="305">
        <v>871.15647330811248</v>
      </c>
      <c r="H21" s="305">
        <v>23579.599999999999</v>
      </c>
      <c r="I21" s="305">
        <v>441</v>
      </c>
      <c r="J21" s="305">
        <v>514.5</v>
      </c>
      <c r="K21" s="305">
        <v>477.93736751313548</v>
      </c>
      <c r="L21" s="305">
        <v>33264.199999999997</v>
      </c>
      <c r="M21" s="305">
        <v>861</v>
      </c>
      <c r="N21" s="305">
        <v>955.5</v>
      </c>
      <c r="O21" s="305">
        <v>904.74652868403177</v>
      </c>
      <c r="P21" s="305">
        <v>32578.2</v>
      </c>
      <c r="Q21" s="305">
        <v>787.5</v>
      </c>
      <c r="R21" s="305">
        <v>882</v>
      </c>
      <c r="S21" s="305">
        <v>814.91908738291613</v>
      </c>
      <c r="T21" s="305">
        <v>40963.599999999999</v>
      </c>
      <c r="U21" s="9"/>
    </row>
    <row r="22" spans="1:21" ht="11.25" customHeight="1" x14ac:dyDescent="0.15">
      <c r="A22" s="30"/>
      <c r="B22" s="122"/>
      <c r="C22" s="83">
        <v>40487</v>
      </c>
      <c r="D22" s="310" t="s">
        <v>240</v>
      </c>
      <c r="E22" s="305">
        <v>840</v>
      </c>
      <c r="F22" s="305">
        <v>913.5</v>
      </c>
      <c r="G22" s="305">
        <v>880.46985927991886</v>
      </c>
      <c r="H22" s="305">
        <v>11146.8</v>
      </c>
      <c r="I22" s="305">
        <v>441</v>
      </c>
      <c r="J22" s="305">
        <v>504</v>
      </c>
      <c r="K22" s="305">
        <v>479.14747105190776</v>
      </c>
      <c r="L22" s="305">
        <v>16881.7</v>
      </c>
      <c r="M22" s="305">
        <v>861</v>
      </c>
      <c r="N22" s="305">
        <v>955.5</v>
      </c>
      <c r="O22" s="305">
        <v>896.10913266248133</v>
      </c>
      <c r="P22" s="305">
        <v>11833.4</v>
      </c>
      <c r="Q22" s="305">
        <v>787.5</v>
      </c>
      <c r="R22" s="305">
        <v>882</v>
      </c>
      <c r="S22" s="305">
        <v>820.1311818519398</v>
      </c>
      <c r="T22" s="305">
        <v>15707.5</v>
      </c>
      <c r="U22" s="9"/>
    </row>
    <row r="23" spans="1:21" ht="11.25" customHeight="1" x14ac:dyDescent="0.15">
      <c r="A23" s="30"/>
      <c r="B23" s="122"/>
      <c r="C23" s="83">
        <v>40490</v>
      </c>
      <c r="D23" s="310" t="s">
        <v>240</v>
      </c>
      <c r="E23" s="305">
        <v>849.97500000000002</v>
      </c>
      <c r="F23" s="305">
        <v>945</v>
      </c>
      <c r="G23" s="305">
        <v>917.90741458194952</v>
      </c>
      <c r="H23" s="305">
        <v>39063.9</v>
      </c>
      <c r="I23" s="305">
        <v>472.5</v>
      </c>
      <c r="J23" s="305">
        <v>535.5</v>
      </c>
      <c r="K23" s="305">
        <v>485.2838771865251</v>
      </c>
      <c r="L23" s="305">
        <v>56785.599999999999</v>
      </c>
      <c r="M23" s="305">
        <v>882</v>
      </c>
      <c r="N23" s="305">
        <v>966</v>
      </c>
      <c r="O23" s="305">
        <v>934.26352956594496</v>
      </c>
      <c r="P23" s="305">
        <v>54840.800000000003</v>
      </c>
      <c r="Q23" s="305">
        <v>808.5</v>
      </c>
      <c r="R23" s="305">
        <v>892.5</v>
      </c>
      <c r="S23" s="305">
        <v>844.21553064712305</v>
      </c>
      <c r="T23" s="305">
        <v>66203.3</v>
      </c>
      <c r="U23" s="9"/>
    </row>
    <row r="24" spans="1:21" ht="11.25" customHeight="1" x14ac:dyDescent="0.15">
      <c r="A24" s="30"/>
      <c r="B24" s="122"/>
      <c r="C24" s="83">
        <v>40491</v>
      </c>
      <c r="D24" s="310" t="s">
        <v>240</v>
      </c>
      <c r="E24" s="305">
        <v>892.5</v>
      </c>
      <c r="F24" s="305">
        <v>945</v>
      </c>
      <c r="G24" s="305">
        <v>929.70914941242302</v>
      </c>
      <c r="H24" s="305">
        <v>9690</v>
      </c>
      <c r="I24" s="305">
        <v>451.5</v>
      </c>
      <c r="J24" s="305">
        <v>525</v>
      </c>
      <c r="K24" s="305">
        <v>479.07522964840058</v>
      </c>
      <c r="L24" s="305">
        <v>13672.6</v>
      </c>
      <c r="M24" s="305">
        <v>924</v>
      </c>
      <c r="N24" s="305">
        <v>997.5</v>
      </c>
      <c r="O24" s="305">
        <v>959.20529022137009</v>
      </c>
      <c r="P24" s="305">
        <v>9621.4</v>
      </c>
      <c r="Q24" s="305">
        <v>798</v>
      </c>
      <c r="R24" s="305">
        <v>892.5</v>
      </c>
      <c r="S24" s="305">
        <v>840.43179496703476</v>
      </c>
      <c r="T24" s="305">
        <v>14500</v>
      </c>
      <c r="U24" s="9"/>
    </row>
    <row r="25" spans="1:21" ht="11.25" customHeight="1" x14ac:dyDescent="0.15">
      <c r="A25" s="30"/>
      <c r="B25" s="122"/>
      <c r="C25" s="83">
        <v>40492</v>
      </c>
      <c r="D25" s="310" t="s">
        <v>240</v>
      </c>
      <c r="E25" s="305">
        <v>819</v>
      </c>
      <c r="F25" s="305">
        <v>924</v>
      </c>
      <c r="G25" s="305">
        <v>885.88356374135935</v>
      </c>
      <c r="H25" s="305">
        <v>16797.400000000001</v>
      </c>
      <c r="I25" s="305">
        <v>451.5</v>
      </c>
      <c r="J25" s="305">
        <v>535.5</v>
      </c>
      <c r="K25" s="305">
        <v>472.20223992160896</v>
      </c>
      <c r="L25" s="305">
        <v>29289.9</v>
      </c>
      <c r="M25" s="305">
        <v>882</v>
      </c>
      <c r="N25" s="305">
        <v>987</v>
      </c>
      <c r="O25" s="305">
        <v>933.66222181304261</v>
      </c>
      <c r="P25" s="305">
        <v>35909.199999999997</v>
      </c>
      <c r="Q25" s="305">
        <v>798</v>
      </c>
      <c r="R25" s="305">
        <v>892.5</v>
      </c>
      <c r="S25" s="305">
        <v>848.6090593742631</v>
      </c>
      <c r="T25" s="305">
        <v>27237.9</v>
      </c>
      <c r="U25" s="9"/>
    </row>
    <row r="26" spans="1:21" ht="11.25" customHeight="1" x14ac:dyDescent="0.15">
      <c r="A26" s="30"/>
      <c r="B26" s="122"/>
      <c r="C26" s="83">
        <v>40493</v>
      </c>
      <c r="D26" s="310" t="s">
        <v>240</v>
      </c>
      <c r="E26" s="305">
        <v>819</v>
      </c>
      <c r="F26" s="305">
        <v>945</v>
      </c>
      <c r="G26" s="305">
        <v>897.01219812715624</v>
      </c>
      <c r="H26" s="305">
        <v>8496.5</v>
      </c>
      <c r="I26" s="305">
        <v>451.5</v>
      </c>
      <c r="J26" s="305">
        <v>535.5</v>
      </c>
      <c r="K26" s="305">
        <v>473.70715991683699</v>
      </c>
      <c r="L26" s="305">
        <v>16859.5</v>
      </c>
      <c r="M26" s="305">
        <v>871.5</v>
      </c>
      <c r="N26" s="305">
        <v>976.5</v>
      </c>
      <c r="O26" s="305">
        <v>925.52303603071459</v>
      </c>
      <c r="P26" s="305">
        <v>11211.1</v>
      </c>
      <c r="Q26" s="305">
        <v>798</v>
      </c>
      <c r="R26" s="305">
        <v>910.35</v>
      </c>
      <c r="S26" s="305">
        <v>866.6935364621844</v>
      </c>
      <c r="T26" s="305">
        <v>15670</v>
      </c>
      <c r="U26" s="9"/>
    </row>
    <row r="27" spans="1:21" ht="11.25" customHeight="1" x14ac:dyDescent="0.15">
      <c r="A27" s="30"/>
      <c r="B27" s="122"/>
      <c r="C27" s="83">
        <v>40494</v>
      </c>
      <c r="D27" s="310" t="s">
        <v>240</v>
      </c>
      <c r="E27" s="305">
        <v>861</v>
      </c>
      <c r="F27" s="305">
        <v>945</v>
      </c>
      <c r="G27" s="305">
        <v>896.43401284962067</v>
      </c>
      <c r="H27" s="305">
        <v>5495.1</v>
      </c>
      <c r="I27" s="305">
        <v>462</v>
      </c>
      <c r="J27" s="305">
        <v>535.5</v>
      </c>
      <c r="K27" s="305">
        <v>484.72699895144956</v>
      </c>
      <c r="L27" s="305">
        <v>17373.7</v>
      </c>
      <c r="M27" s="305">
        <v>903</v>
      </c>
      <c r="N27" s="305">
        <v>997.5</v>
      </c>
      <c r="O27" s="305">
        <v>942.50965950253567</v>
      </c>
      <c r="P27" s="305">
        <v>9195.4</v>
      </c>
      <c r="Q27" s="305">
        <v>819</v>
      </c>
      <c r="R27" s="305">
        <v>924</v>
      </c>
      <c r="S27" s="305">
        <v>866.26574576875828</v>
      </c>
      <c r="T27" s="305">
        <v>17206.3</v>
      </c>
      <c r="U27" s="9"/>
    </row>
    <row r="28" spans="1:21" ht="11.25" customHeight="1" x14ac:dyDescent="0.15">
      <c r="A28" s="30"/>
      <c r="B28" s="122"/>
      <c r="C28" s="83">
        <v>40497</v>
      </c>
      <c r="D28" s="310" t="s">
        <v>240</v>
      </c>
      <c r="E28" s="305">
        <v>903</v>
      </c>
      <c r="F28" s="305">
        <v>955.5</v>
      </c>
      <c r="G28" s="305">
        <v>917.11462710084083</v>
      </c>
      <c r="H28" s="305">
        <v>26759.599999999999</v>
      </c>
      <c r="I28" s="305">
        <v>462</v>
      </c>
      <c r="J28" s="305">
        <v>514.5</v>
      </c>
      <c r="K28" s="305">
        <v>483.99830275338684</v>
      </c>
      <c r="L28" s="305">
        <v>46658.8</v>
      </c>
      <c r="M28" s="305">
        <v>913.5</v>
      </c>
      <c r="N28" s="305">
        <v>997.5</v>
      </c>
      <c r="O28" s="305">
        <v>966.65042720999008</v>
      </c>
      <c r="P28" s="305">
        <v>54503.8</v>
      </c>
      <c r="Q28" s="305">
        <v>849.97500000000002</v>
      </c>
      <c r="R28" s="305">
        <v>934.5</v>
      </c>
      <c r="S28" s="305">
        <v>883.90084791928223</v>
      </c>
      <c r="T28" s="305">
        <v>60488.5</v>
      </c>
      <c r="U28" s="9"/>
    </row>
    <row r="29" spans="1:21" ht="11.25" customHeight="1" x14ac:dyDescent="0.15">
      <c r="A29" s="30"/>
      <c r="B29" s="122"/>
      <c r="C29" s="83">
        <v>40498</v>
      </c>
      <c r="D29" s="310" t="s">
        <v>240</v>
      </c>
      <c r="E29" s="305">
        <v>903</v>
      </c>
      <c r="F29" s="305">
        <v>976.5</v>
      </c>
      <c r="G29" s="305">
        <v>920.38435333132338</v>
      </c>
      <c r="H29" s="305">
        <v>5606</v>
      </c>
      <c r="I29" s="305">
        <v>462</v>
      </c>
      <c r="J29" s="305">
        <v>525</v>
      </c>
      <c r="K29" s="305">
        <v>485.06179084720111</v>
      </c>
      <c r="L29" s="305">
        <v>15609.2</v>
      </c>
      <c r="M29" s="305">
        <v>924</v>
      </c>
      <c r="N29" s="305">
        <v>1029</v>
      </c>
      <c r="O29" s="305">
        <v>971.5631898362733</v>
      </c>
      <c r="P29" s="305">
        <v>18466.8</v>
      </c>
      <c r="Q29" s="305">
        <v>849.97500000000002</v>
      </c>
      <c r="R29" s="305">
        <v>945</v>
      </c>
      <c r="S29" s="305">
        <v>899.66067526682968</v>
      </c>
      <c r="T29" s="305">
        <v>18294.7</v>
      </c>
      <c r="U29" s="9"/>
    </row>
    <row r="30" spans="1:21" ht="11.25" customHeight="1" x14ac:dyDescent="0.15">
      <c r="A30" s="30"/>
      <c r="B30" s="122"/>
      <c r="C30" s="83">
        <v>40499</v>
      </c>
      <c r="D30" s="310" t="s">
        <v>240</v>
      </c>
      <c r="E30" s="305">
        <v>903</v>
      </c>
      <c r="F30" s="305">
        <v>966</v>
      </c>
      <c r="G30" s="305">
        <v>924.36022309107705</v>
      </c>
      <c r="H30" s="305">
        <v>14615.7</v>
      </c>
      <c r="I30" s="305">
        <v>462</v>
      </c>
      <c r="J30" s="305">
        <v>525</v>
      </c>
      <c r="K30" s="305">
        <v>477.96131354026102</v>
      </c>
      <c r="L30" s="305">
        <v>31977.599999999999</v>
      </c>
      <c r="M30" s="305">
        <v>924</v>
      </c>
      <c r="N30" s="305">
        <v>997.5</v>
      </c>
      <c r="O30" s="305">
        <v>965.08715582979266</v>
      </c>
      <c r="P30" s="305">
        <v>27544.799999999999</v>
      </c>
      <c r="Q30" s="305">
        <v>861</v>
      </c>
      <c r="R30" s="305">
        <v>945</v>
      </c>
      <c r="S30" s="305">
        <v>905.36427596793442</v>
      </c>
      <c r="T30" s="305">
        <v>35616.1</v>
      </c>
      <c r="U30" s="9"/>
    </row>
    <row r="31" spans="1:21" ht="11.25" customHeight="1" x14ac:dyDescent="0.15">
      <c r="A31" s="30"/>
      <c r="B31" s="122"/>
      <c r="C31" s="83">
        <v>40500</v>
      </c>
      <c r="D31" s="310" t="s">
        <v>240</v>
      </c>
      <c r="E31" s="305">
        <v>903</v>
      </c>
      <c r="F31" s="305">
        <v>976.5</v>
      </c>
      <c r="G31" s="305">
        <v>925.66375690607731</v>
      </c>
      <c r="H31" s="305">
        <v>6314.6</v>
      </c>
      <c r="I31" s="305">
        <v>462</v>
      </c>
      <c r="J31" s="305">
        <v>535.5</v>
      </c>
      <c r="K31" s="305">
        <v>480.40719494890618</v>
      </c>
      <c r="L31" s="305">
        <v>11821.5</v>
      </c>
      <c r="M31" s="305">
        <v>934.5</v>
      </c>
      <c r="N31" s="305">
        <v>1018.5</v>
      </c>
      <c r="O31" s="305">
        <v>968.25120737596978</v>
      </c>
      <c r="P31" s="305">
        <v>12044.4</v>
      </c>
      <c r="Q31" s="305">
        <v>861</v>
      </c>
      <c r="R31" s="305">
        <v>955.5</v>
      </c>
      <c r="S31" s="305">
        <v>908.30021129893248</v>
      </c>
      <c r="T31" s="305">
        <v>18387.400000000001</v>
      </c>
      <c r="U31" s="9"/>
    </row>
    <row r="32" spans="1:21" ht="11.25" customHeight="1" x14ac:dyDescent="0.15">
      <c r="A32" s="30"/>
      <c r="B32" s="122"/>
      <c r="C32" s="83">
        <v>40501</v>
      </c>
      <c r="D32" s="310" t="s">
        <v>240</v>
      </c>
      <c r="E32" s="305">
        <v>924</v>
      </c>
      <c r="F32" s="305">
        <v>997.5</v>
      </c>
      <c r="G32" s="305">
        <v>953.96732646420844</v>
      </c>
      <c r="H32" s="305">
        <v>12221.1</v>
      </c>
      <c r="I32" s="305">
        <v>471.97500000000002</v>
      </c>
      <c r="J32" s="305">
        <v>556.5</v>
      </c>
      <c r="K32" s="305">
        <v>488.30872525194746</v>
      </c>
      <c r="L32" s="305">
        <v>16017.4</v>
      </c>
      <c r="M32" s="305">
        <v>945</v>
      </c>
      <c r="N32" s="305">
        <v>1050</v>
      </c>
      <c r="O32" s="305">
        <v>976.92144082332743</v>
      </c>
      <c r="P32" s="305">
        <v>16980.2</v>
      </c>
      <c r="Q32" s="305">
        <v>861</v>
      </c>
      <c r="R32" s="305">
        <v>955.5</v>
      </c>
      <c r="S32" s="305">
        <v>898.45239227340244</v>
      </c>
      <c r="T32" s="305">
        <v>22403.7</v>
      </c>
      <c r="U32" s="9"/>
    </row>
    <row r="33" spans="1:21" ht="11.25" customHeight="1" x14ac:dyDescent="0.15">
      <c r="A33" s="30"/>
      <c r="B33" s="122"/>
      <c r="C33" s="83">
        <v>40504</v>
      </c>
      <c r="D33" s="310" t="s">
        <v>240</v>
      </c>
      <c r="E33" s="305">
        <v>924</v>
      </c>
      <c r="F33" s="305">
        <v>1008</v>
      </c>
      <c r="G33" s="305">
        <v>974.09592057606994</v>
      </c>
      <c r="H33" s="305">
        <v>29155</v>
      </c>
      <c r="I33" s="305">
        <v>493.5</v>
      </c>
      <c r="J33" s="305">
        <v>567</v>
      </c>
      <c r="K33" s="305">
        <v>529.09732280901619</v>
      </c>
      <c r="L33" s="305">
        <v>52702.6</v>
      </c>
      <c r="M33" s="305">
        <v>976.29</v>
      </c>
      <c r="N33" s="305">
        <v>1094.1000000000001</v>
      </c>
      <c r="O33" s="305">
        <v>1008.3223176911224</v>
      </c>
      <c r="P33" s="305">
        <v>52083.6</v>
      </c>
      <c r="Q33" s="305">
        <v>903</v>
      </c>
      <c r="R33" s="305">
        <v>997.5</v>
      </c>
      <c r="S33" s="305">
        <v>919.2890211519092</v>
      </c>
      <c r="T33" s="305">
        <v>63695.5</v>
      </c>
      <c r="U33" s="9"/>
    </row>
    <row r="34" spans="1:21" ht="11.25" customHeight="1" x14ac:dyDescent="0.15">
      <c r="A34" s="30"/>
      <c r="B34" s="122"/>
      <c r="C34" s="83">
        <v>40506</v>
      </c>
      <c r="D34" s="310" t="s">
        <v>240</v>
      </c>
      <c r="E34" s="305">
        <v>913.5</v>
      </c>
      <c r="F34" s="305">
        <v>1008</v>
      </c>
      <c r="G34" s="305">
        <v>963.71177484267162</v>
      </c>
      <c r="H34" s="305">
        <v>20373.900000000001</v>
      </c>
      <c r="I34" s="305">
        <v>493.5</v>
      </c>
      <c r="J34" s="305">
        <v>567</v>
      </c>
      <c r="K34" s="305">
        <v>529.18172721339999</v>
      </c>
      <c r="L34" s="305">
        <v>36709.5</v>
      </c>
      <c r="M34" s="305">
        <v>976.5</v>
      </c>
      <c r="N34" s="305">
        <v>1081.5</v>
      </c>
      <c r="O34" s="305">
        <v>1004.2476543377746</v>
      </c>
      <c r="P34" s="305">
        <v>31460.2</v>
      </c>
      <c r="Q34" s="305">
        <v>871.5</v>
      </c>
      <c r="R34" s="305">
        <v>966</v>
      </c>
      <c r="S34" s="305">
        <v>912.63772501875098</v>
      </c>
      <c r="T34" s="305">
        <v>33195.9</v>
      </c>
      <c r="U34" s="9"/>
    </row>
    <row r="35" spans="1:21" ht="11.25" customHeight="1" x14ac:dyDescent="0.15">
      <c r="A35" s="30"/>
      <c r="B35" s="122"/>
      <c r="C35" s="83">
        <v>40507</v>
      </c>
      <c r="D35" s="310" t="s">
        <v>240</v>
      </c>
      <c r="E35" s="305">
        <v>913.5</v>
      </c>
      <c r="F35" s="305">
        <v>997.5</v>
      </c>
      <c r="G35" s="305">
        <v>951.52473118279568</v>
      </c>
      <c r="H35" s="305">
        <v>10927</v>
      </c>
      <c r="I35" s="305">
        <v>493.5</v>
      </c>
      <c r="J35" s="305">
        <v>572.25</v>
      </c>
      <c r="K35" s="305">
        <v>521.19563561166763</v>
      </c>
      <c r="L35" s="305">
        <v>15087.5</v>
      </c>
      <c r="M35" s="305">
        <v>976.5</v>
      </c>
      <c r="N35" s="305">
        <v>1071</v>
      </c>
      <c r="O35" s="305">
        <v>1012.8084052895358</v>
      </c>
      <c r="P35" s="305">
        <v>13915.3</v>
      </c>
      <c r="Q35" s="305">
        <v>871.5</v>
      </c>
      <c r="R35" s="305">
        <v>976.5</v>
      </c>
      <c r="S35" s="305">
        <v>902.01722232455325</v>
      </c>
      <c r="T35" s="305">
        <v>14949.8</v>
      </c>
      <c r="U35" s="9"/>
    </row>
    <row r="36" spans="1:21" ht="11.25" customHeight="1" x14ac:dyDescent="0.15">
      <c r="A36" s="30"/>
      <c r="B36" s="122"/>
      <c r="C36" s="83">
        <v>40508</v>
      </c>
      <c r="D36" s="310" t="s">
        <v>240</v>
      </c>
      <c r="E36" s="305">
        <v>924</v>
      </c>
      <c r="F36" s="305">
        <v>997.5</v>
      </c>
      <c r="G36" s="305">
        <v>966.08570440396613</v>
      </c>
      <c r="H36" s="305">
        <v>6882.2</v>
      </c>
      <c r="I36" s="305">
        <v>504</v>
      </c>
      <c r="J36" s="305">
        <v>567</v>
      </c>
      <c r="K36" s="305">
        <v>517.15976603300612</v>
      </c>
      <c r="L36" s="305">
        <v>12839.9</v>
      </c>
      <c r="M36" s="305">
        <v>976.5</v>
      </c>
      <c r="N36" s="305">
        <v>1081.5</v>
      </c>
      <c r="O36" s="305">
        <v>1021.2293687935169</v>
      </c>
      <c r="P36" s="305">
        <v>12474.5</v>
      </c>
      <c r="Q36" s="305">
        <v>892.5</v>
      </c>
      <c r="R36" s="305">
        <v>976.5</v>
      </c>
      <c r="S36" s="305">
        <v>927.78347372711505</v>
      </c>
      <c r="T36" s="305">
        <v>16019.7</v>
      </c>
      <c r="U36" s="9"/>
    </row>
    <row r="37" spans="1:21" ht="11.25" customHeight="1" x14ac:dyDescent="0.15">
      <c r="A37" s="30"/>
      <c r="B37" s="122"/>
      <c r="C37" s="83">
        <v>40511</v>
      </c>
      <c r="D37" s="310" t="s">
        <v>240</v>
      </c>
      <c r="E37" s="305">
        <v>924</v>
      </c>
      <c r="F37" s="305">
        <v>1008</v>
      </c>
      <c r="G37" s="305">
        <v>954.44875892261859</v>
      </c>
      <c r="H37" s="305">
        <v>28369.3</v>
      </c>
      <c r="I37" s="305">
        <v>493.5</v>
      </c>
      <c r="J37" s="305">
        <v>567</v>
      </c>
      <c r="K37" s="305">
        <v>517.24474107517005</v>
      </c>
      <c r="L37" s="305">
        <v>55028.7</v>
      </c>
      <c r="M37" s="305">
        <v>976.5</v>
      </c>
      <c r="N37" s="305">
        <v>1071</v>
      </c>
      <c r="O37" s="305">
        <v>1035.6250877845248</v>
      </c>
      <c r="P37" s="305">
        <v>46822.2</v>
      </c>
      <c r="Q37" s="305">
        <v>871.5</v>
      </c>
      <c r="R37" s="305">
        <v>966</v>
      </c>
      <c r="S37" s="305">
        <v>928.48067242708896</v>
      </c>
      <c r="T37" s="305">
        <v>52375.8</v>
      </c>
      <c r="U37" s="9"/>
    </row>
    <row r="38" spans="1:21" ht="12.75" customHeight="1" x14ac:dyDescent="0.15">
      <c r="B38" s="10"/>
      <c r="C38" s="84">
        <v>40512</v>
      </c>
      <c r="D38" s="12"/>
      <c r="E38" s="10">
        <v>903</v>
      </c>
      <c r="F38" s="10">
        <v>987</v>
      </c>
      <c r="G38" s="10">
        <v>946.07982536517045</v>
      </c>
      <c r="H38" s="10">
        <v>11703.3</v>
      </c>
      <c r="I38" s="10">
        <v>451.5</v>
      </c>
      <c r="J38" s="10">
        <v>493.5</v>
      </c>
      <c r="K38" s="10">
        <v>464.75016390511388</v>
      </c>
      <c r="L38" s="10">
        <v>13385.5</v>
      </c>
      <c r="M38" s="10">
        <v>924</v>
      </c>
      <c r="N38" s="10">
        <v>1018.5</v>
      </c>
      <c r="O38" s="10">
        <v>963.49890934473422</v>
      </c>
      <c r="P38" s="10">
        <v>8228.7999999999993</v>
      </c>
      <c r="Q38" s="10">
        <v>871.5</v>
      </c>
      <c r="R38" s="10">
        <v>945</v>
      </c>
      <c r="S38" s="10">
        <v>915.08024691358059</v>
      </c>
      <c r="T38" s="11">
        <v>17346</v>
      </c>
      <c r="U38" s="9"/>
    </row>
    <row r="39" spans="1:21" x14ac:dyDescent="0.15">
      <c r="B39" s="24" t="s">
        <v>35</v>
      </c>
      <c r="C39" s="19" t="s">
        <v>343</v>
      </c>
    </row>
    <row r="40" spans="1:21" x14ac:dyDescent="0.15">
      <c r="B40" s="25" t="s">
        <v>32</v>
      </c>
      <c r="C40" s="19" t="s">
        <v>37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40"/>
  <sheetViews>
    <sheetView zoomScale="75" workbookViewId="0">
      <selection activeCell="H18" sqref="H18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16" ht="15" customHeight="1" x14ac:dyDescent="0.15">
      <c r="B1" s="321"/>
      <c r="C1" s="321"/>
      <c r="D1" s="321"/>
    </row>
    <row r="2" spans="1:16" ht="12.75" customHeight="1" x14ac:dyDescent="0.15">
      <c r="B2" s="19" t="str">
        <f>近豚1!B2&amp;"　（つづき）"</f>
        <v>(1)豚カット肉「Ⅰ」の品目別価格　（つづき）</v>
      </c>
      <c r="C2" s="288"/>
      <c r="D2" s="288"/>
    </row>
    <row r="3" spans="1:16" ht="12.75" customHeight="1" x14ac:dyDescent="0.15">
      <c r="B3" s="288"/>
      <c r="C3" s="288"/>
      <c r="D3" s="288"/>
      <c r="P3" s="20" t="s">
        <v>10</v>
      </c>
    </row>
    <row r="4" spans="1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6" ht="11.25" customHeight="1" x14ac:dyDescent="0.15">
      <c r="A5" s="30"/>
      <c r="B5" s="302"/>
      <c r="C5" s="435" t="s">
        <v>261</v>
      </c>
      <c r="D5" s="436"/>
      <c r="E5" s="437" t="s">
        <v>102</v>
      </c>
      <c r="F5" s="438"/>
      <c r="G5" s="438"/>
      <c r="H5" s="436"/>
      <c r="I5" s="437" t="s">
        <v>344</v>
      </c>
      <c r="J5" s="438"/>
      <c r="K5" s="438"/>
      <c r="L5" s="436"/>
      <c r="M5" s="437" t="s">
        <v>104</v>
      </c>
      <c r="N5" s="438"/>
      <c r="O5" s="438"/>
      <c r="P5" s="436"/>
    </row>
    <row r="6" spans="1:16" ht="11.25" customHeight="1" x14ac:dyDescent="0.15">
      <c r="A6" s="30"/>
      <c r="B6" s="439" t="s">
        <v>345</v>
      </c>
      <c r="C6" s="438"/>
      <c r="D6" s="436"/>
      <c r="E6" s="440" t="s">
        <v>14</v>
      </c>
      <c r="F6" s="440" t="s">
        <v>6</v>
      </c>
      <c r="G6" s="441" t="s">
        <v>19</v>
      </c>
      <c r="H6" s="440" t="s">
        <v>8</v>
      </c>
      <c r="I6" s="440" t="s">
        <v>14</v>
      </c>
      <c r="J6" s="440" t="s">
        <v>6</v>
      </c>
      <c r="K6" s="441" t="s">
        <v>19</v>
      </c>
      <c r="L6" s="440" t="s">
        <v>8</v>
      </c>
      <c r="M6" s="440" t="s">
        <v>14</v>
      </c>
      <c r="N6" s="440" t="s">
        <v>6</v>
      </c>
      <c r="O6" s="441" t="s">
        <v>19</v>
      </c>
      <c r="P6" s="440" t="s">
        <v>8</v>
      </c>
    </row>
    <row r="7" spans="1:16" ht="11.25" customHeight="1" x14ac:dyDescent="0.15">
      <c r="A7" s="30"/>
      <c r="B7" s="300" t="s">
        <v>72</v>
      </c>
      <c r="C7" s="16">
        <v>19</v>
      </c>
      <c r="D7" s="17" t="s">
        <v>105</v>
      </c>
      <c r="E7" s="302">
        <v>441</v>
      </c>
      <c r="F7" s="302">
        <v>735</v>
      </c>
      <c r="G7" s="302">
        <v>579</v>
      </c>
      <c r="H7" s="302">
        <v>7172499</v>
      </c>
      <c r="I7" s="302">
        <v>945</v>
      </c>
      <c r="J7" s="302">
        <v>1658</v>
      </c>
      <c r="K7" s="302">
        <v>1261</v>
      </c>
      <c r="L7" s="302">
        <v>494776</v>
      </c>
      <c r="M7" s="302">
        <v>575</v>
      </c>
      <c r="N7" s="302">
        <v>1026</v>
      </c>
      <c r="O7" s="302">
        <v>752</v>
      </c>
      <c r="P7" s="302">
        <v>12778333</v>
      </c>
    </row>
    <row r="8" spans="1:16" ht="11.25" customHeight="1" x14ac:dyDescent="0.15">
      <c r="A8" s="30"/>
      <c r="B8" s="65"/>
      <c r="C8" s="9">
        <v>20</v>
      </c>
      <c r="D8" s="30"/>
      <c r="E8" s="305">
        <v>473</v>
      </c>
      <c r="F8" s="305">
        <v>835</v>
      </c>
      <c r="G8" s="305">
        <v>641</v>
      </c>
      <c r="H8" s="305">
        <v>6298547</v>
      </c>
      <c r="I8" s="305">
        <v>856</v>
      </c>
      <c r="J8" s="305">
        <v>1528</v>
      </c>
      <c r="K8" s="305">
        <v>1217</v>
      </c>
      <c r="L8" s="305">
        <v>426917</v>
      </c>
      <c r="M8" s="305">
        <v>576</v>
      </c>
      <c r="N8" s="305">
        <v>998</v>
      </c>
      <c r="O8" s="305">
        <v>796</v>
      </c>
      <c r="P8" s="305">
        <v>12216801</v>
      </c>
    </row>
    <row r="9" spans="1:16" ht="11.25" customHeight="1" x14ac:dyDescent="0.15">
      <c r="A9" s="30"/>
      <c r="B9" s="67"/>
      <c r="C9" s="12">
        <v>21</v>
      </c>
      <c r="D9" s="18"/>
      <c r="E9" s="308">
        <v>399</v>
      </c>
      <c r="F9" s="308">
        <v>662</v>
      </c>
      <c r="G9" s="308">
        <v>515</v>
      </c>
      <c r="H9" s="308">
        <v>7004080</v>
      </c>
      <c r="I9" s="308">
        <v>800</v>
      </c>
      <c r="J9" s="308">
        <v>1376</v>
      </c>
      <c r="K9" s="308">
        <v>1052</v>
      </c>
      <c r="L9" s="308">
        <v>465899</v>
      </c>
      <c r="M9" s="308">
        <v>512</v>
      </c>
      <c r="N9" s="308">
        <v>905</v>
      </c>
      <c r="O9" s="308">
        <v>657</v>
      </c>
      <c r="P9" s="308">
        <v>10523214</v>
      </c>
    </row>
    <row r="10" spans="1:16" ht="11.25" customHeight="1" x14ac:dyDescent="0.15">
      <c r="A10" s="30"/>
      <c r="B10" s="122" t="s">
        <v>317</v>
      </c>
      <c r="C10" s="306">
        <v>3</v>
      </c>
      <c r="D10" s="310"/>
      <c r="E10" s="305">
        <v>420</v>
      </c>
      <c r="F10" s="305">
        <v>557</v>
      </c>
      <c r="G10" s="305">
        <v>483</v>
      </c>
      <c r="H10" s="305">
        <v>625317</v>
      </c>
      <c r="I10" s="305">
        <v>893</v>
      </c>
      <c r="J10" s="305">
        <v>1152</v>
      </c>
      <c r="K10" s="305">
        <v>1027</v>
      </c>
      <c r="L10" s="305">
        <v>44420</v>
      </c>
      <c r="M10" s="305">
        <v>574</v>
      </c>
      <c r="N10" s="305">
        <v>709</v>
      </c>
      <c r="O10" s="305">
        <v>636</v>
      </c>
      <c r="P10" s="305">
        <v>869216</v>
      </c>
    </row>
    <row r="11" spans="1:16" ht="11.25" customHeight="1" x14ac:dyDescent="0.15">
      <c r="A11" s="30"/>
      <c r="B11" s="122"/>
      <c r="C11" s="306">
        <v>4</v>
      </c>
      <c r="D11" s="310"/>
      <c r="E11" s="305">
        <v>441</v>
      </c>
      <c r="F11" s="305">
        <v>572</v>
      </c>
      <c r="G11" s="305">
        <v>490</v>
      </c>
      <c r="H11" s="305">
        <v>598778</v>
      </c>
      <c r="I11" s="305">
        <v>893</v>
      </c>
      <c r="J11" s="305">
        <v>1103</v>
      </c>
      <c r="K11" s="305">
        <v>993</v>
      </c>
      <c r="L11" s="305">
        <v>39798</v>
      </c>
      <c r="M11" s="305">
        <v>579</v>
      </c>
      <c r="N11" s="305">
        <v>695</v>
      </c>
      <c r="O11" s="305">
        <v>630</v>
      </c>
      <c r="P11" s="305">
        <v>741413</v>
      </c>
    </row>
    <row r="12" spans="1:16" ht="11.25" customHeight="1" x14ac:dyDescent="0.15">
      <c r="A12" s="30"/>
      <c r="B12" s="122"/>
      <c r="C12" s="306">
        <v>5</v>
      </c>
      <c r="D12" s="310"/>
      <c r="E12" s="305">
        <v>504</v>
      </c>
      <c r="F12" s="305">
        <v>609</v>
      </c>
      <c r="G12" s="305">
        <v>551</v>
      </c>
      <c r="H12" s="305">
        <v>602528</v>
      </c>
      <c r="I12" s="305">
        <v>945</v>
      </c>
      <c r="J12" s="305">
        <v>1155</v>
      </c>
      <c r="K12" s="305">
        <v>1053</v>
      </c>
      <c r="L12" s="305">
        <v>41830</v>
      </c>
      <c r="M12" s="305">
        <v>651</v>
      </c>
      <c r="N12" s="305">
        <v>762</v>
      </c>
      <c r="O12" s="305">
        <v>700</v>
      </c>
      <c r="P12" s="305">
        <v>786905</v>
      </c>
    </row>
    <row r="13" spans="1:16" ht="11.25" customHeight="1" x14ac:dyDescent="0.15">
      <c r="A13" s="30"/>
      <c r="B13" s="122"/>
      <c r="C13" s="306">
        <v>6</v>
      </c>
      <c r="D13" s="310"/>
      <c r="E13" s="305">
        <v>504</v>
      </c>
      <c r="F13" s="305">
        <v>693</v>
      </c>
      <c r="G13" s="305">
        <v>600</v>
      </c>
      <c r="H13" s="305">
        <v>606035</v>
      </c>
      <c r="I13" s="305">
        <v>945</v>
      </c>
      <c r="J13" s="305">
        <v>1208</v>
      </c>
      <c r="K13" s="305">
        <v>1075</v>
      </c>
      <c r="L13" s="305">
        <v>38106</v>
      </c>
      <c r="M13" s="305">
        <v>656</v>
      </c>
      <c r="N13" s="305">
        <v>889</v>
      </c>
      <c r="O13" s="305">
        <v>774</v>
      </c>
      <c r="P13" s="305">
        <v>764176</v>
      </c>
    </row>
    <row r="14" spans="1:16" ht="11.25" customHeight="1" x14ac:dyDescent="0.15">
      <c r="A14" s="30"/>
      <c r="B14" s="122"/>
      <c r="C14" s="306">
        <v>7</v>
      </c>
      <c r="D14" s="310"/>
      <c r="E14" s="305">
        <v>494</v>
      </c>
      <c r="F14" s="305">
        <v>693</v>
      </c>
      <c r="G14" s="305">
        <v>612</v>
      </c>
      <c r="H14" s="305">
        <v>424385</v>
      </c>
      <c r="I14" s="305">
        <v>945</v>
      </c>
      <c r="J14" s="305">
        <v>1220</v>
      </c>
      <c r="K14" s="305">
        <v>1074</v>
      </c>
      <c r="L14" s="305">
        <v>32478</v>
      </c>
      <c r="M14" s="305">
        <v>694</v>
      </c>
      <c r="N14" s="305">
        <v>875</v>
      </c>
      <c r="O14" s="305">
        <v>804</v>
      </c>
      <c r="P14" s="305">
        <v>582143</v>
      </c>
    </row>
    <row r="15" spans="1:16" ht="11.25" customHeight="1" x14ac:dyDescent="0.15">
      <c r="A15" s="30"/>
      <c r="B15" s="122"/>
      <c r="C15" s="306">
        <v>8</v>
      </c>
      <c r="D15" s="310"/>
      <c r="E15" s="305">
        <v>473</v>
      </c>
      <c r="F15" s="305">
        <v>630</v>
      </c>
      <c r="G15" s="305">
        <v>550</v>
      </c>
      <c r="H15" s="305">
        <v>457840</v>
      </c>
      <c r="I15" s="305">
        <v>945</v>
      </c>
      <c r="J15" s="305">
        <v>1208</v>
      </c>
      <c r="K15" s="305">
        <v>1102</v>
      </c>
      <c r="L15" s="305">
        <v>29568</v>
      </c>
      <c r="M15" s="305">
        <v>668</v>
      </c>
      <c r="N15" s="305">
        <v>851</v>
      </c>
      <c r="O15" s="305">
        <v>775</v>
      </c>
      <c r="P15" s="305">
        <v>674034</v>
      </c>
    </row>
    <row r="16" spans="1:16" ht="11.25" customHeight="1" x14ac:dyDescent="0.15">
      <c r="A16" s="30"/>
      <c r="B16" s="122"/>
      <c r="C16" s="306">
        <v>9</v>
      </c>
      <c r="D16" s="310"/>
      <c r="E16" s="310">
        <v>525</v>
      </c>
      <c r="F16" s="305">
        <v>683</v>
      </c>
      <c r="G16" s="305">
        <v>602</v>
      </c>
      <c r="H16" s="305">
        <v>518807</v>
      </c>
      <c r="I16" s="305">
        <v>998</v>
      </c>
      <c r="J16" s="305">
        <v>1313</v>
      </c>
      <c r="K16" s="305">
        <v>1176</v>
      </c>
      <c r="L16" s="305">
        <v>35243</v>
      </c>
      <c r="M16" s="305">
        <v>733</v>
      </c>
      <c r="N16" s="305">
        <v>933</v>
      </c>
      <c r="O16" s="305">
        <v>816</v>
      </c>
      <c r="P16" s="305">
        <v>696140</v>
      </c>
    </row>
    <row r="17" spans="1:16" ht="11.25" customHeight="1" x14ac:dyDescent="0.15">
      <c r="A17" s="9"/>
      <c r="B17" s="122"/>
      <c r="C17" s="306">
        <v>10</v>
      </c>
      <c r="D17" s="310"/>
      <c r="E17" s="305">
        <v>472.5</v>
      </c>
      <c r="F17" s="305">
        <v>619.5</v>
      </c>
      <c r="G17" s="305">
        <v>554.84099696603653</v>
      </c>
      <c r="H17" s="305">
        <v>606998.1</v>
      </c>
      <c r="I17" s="305">
        <v>945</v>
      </c>
      <c r="J17" s="305">
        <v>1239</v>
      </c>
      <c r="K17" s="305">
        <v>1092.6605254521587</v>
      </c>
      <c r="L17" s="305">
        <v>40988.699999999997</v>
      </c>
      <c r="M17" s="305">
        <v>616.35</v>
      </c>
      <c r="N17" s="305">
        <v>829.5</v>
      </c>
      <c r="O17" s="305">
        <v>718.15801420112507</v>
      </c>
      <c r="P17" s="305">
        <v>695399.1</v>
      </c>
    </row>
    <row r="18" spans="1:16" ht="11.25" customHeight="1" x14ac:dyDescent="0.15">
      <c r="A18" s="9"/>
      <c r="B18" s="124"/>
      <c r="C18" s="309">
        <v>11</v>
      </c>
      <c r="D18" s="311"/>
      <c r="E18" s="308">
        <v>461.89499999999998</v>
      </c>
      <c r="F18" s="308">
        <v>610.995</v>
      </c>
      <c r="G18" s="308">
        <v>526.14924545321583</v>
      </c>
      <c r="H18" s="308">
        <v>787913.9</v>
      </c>
      <c r="I18" s="308">
        <v>924</v>
      </c>
      <c r="J18" s="308">
        <v>1207.5</v>
      </c>
      <c r="K18" s="308">
        <v>1038.5805083215068</v>
      </c>
      <c r="L18" s="308">
        <v>44514.999999999993</v>
      </c>
      <c r="M18" s="308">
        <v>580.65</v>
      </c>
      <c r="N18" s="308">
        <v>759.99</v>
      </c>
      <c r="O18" s="308">
        <v>664.09703966983773</v>
      </c>
      <c r="P18" s="308">
        <v>861428.70000000007</v>
      </c>
    </row>
    <row r="19" spans="1:16" ht="11.25" customHeight="1" x14ac:dyDescent="0.15">
      <c r="A19" s="30"/>
      <c r="B19" s="442"/>
      <c r="C19" s="83">
        <v>40483</v>
      </c>
      <c r="D19" s="310"/>
      <c r="E19" s="305">
        <v>462</v>
      </c>
      <c r="F19" s="305">
        <v>556.5</v>
      </c>
      <c r="G19" s="305">
        <v>513.73286588032931</v>
      </c>
      <c r="H19" s="305">
        <v>74936.5</v>
      </c>
      <c r="I19" s="305">
        <v>924</v>
      </c>
      <c r="J19" s="305">
        <v>1050</v>
      </c>
      <c r="K19" s="305">
        <v>971.18474997578858</v>
      </c>
      <c r="L19" s="305">
        <v>5192.3</v>
      </c>
      <c r="M19" s="305">
        <v>580.65</v>
      </c>
      <c r="N19" s="305">
        <v>674.1</v>
      </c>
      <c r="O19" s="305">
        <v>626.97995511510067</v>
      </c>
      <c r="P19" s="305">
        <v>66610.5</v>
      </c>
    </row>
    <row r="20" spans="1:16" ht="11.25" customHeight="1" x14ac:dyDescent="0.15">
      <c r="A20" s="30"/>
      <c r="B20" s="122"/>
      <c r="C20" s="83">
        <v>40484</v>
      </c>
      <c r="D20" s="310"/>
      <c r="E20" s="305">
        <v>462</v>
      </c>
      <c r="F20" s="305">
        <v>535.5</v>
      </c>
      <c r="G20" s="305">
        <v>493.83353824421891</v>
      </c>
      <c r="H20" s="305">
        <v>22497.200000000001</v>
      </c>
      <c r="I20" s="123">
        <v>949.93500000000006</v>
      </c>
      <c r="J20" s="123">
        <v>1071</v>
      </c>
      <c r="K20" s="123">
        <v>1005.8217391304346</v>
      </c>
      <c r="L20" s="305">
        <v>796.5</v>
      </c>
      <c r="M20" s="305">
        <v>584.85</v>
      </c>
      <c r="N20" s="305">
        <v>651</v>
      </c>
      <c r="O20" s="305">
        <v>636.36468959830381</v>
      </c>
      <c r="P20" s="305">
        <v>19333.099999999999</v>
      </c>
    </row>
    <row r="21" spans="1:16" ht="11.25" customHeight="1" x14ac:dyDescent="0.15">
      <c r="A21" s="30"/>
      <c r="B21" s="122"/>
      <c r="C21" s="83">
        <v>40486</v>
      </c>
      <c r="D21" s="310"/>
      <c r="E21" s="305">
        <v>462</v>
      </c>
      <c r="F21" s="305">
        <v>540.01499999999999</v>
      </c>
      <c r="G21" s="305">
        <v>499.1224033734286</v>
      </c>
      <c r="H21" s="305">
        <v>31755.200000000001</v>
      </c>
      <c r="I21" s="305">
        <v>945</v>
      </c>
      <c r="J21" s="305">
        <v>1100.085</v>
      </c>
      <c r="K21" s="305">
        <v>1018.8941018766756</v>
      </c>
      <c r="L21" s="305">
        <v>3434.3</v>
      </c>
      <c r="M21" s="305">
        <v>592.20000000000005</v>
      </c>
      <c r="N21" s="305">
        <v>658.35</v>
      </c>
      <c r="O21" s="305">
        <v>646.65186357663356</v>
      </c>
      <c r="P21" s="305">
        <v>45289.1</v>
      </c>
    </row>
    <row r="22" spans="1:16" ht="11.25" customHeight="1" x14ac:dyDescent="0.15">
      <c r="A22" s="30"/>
      <c r="B22" s="122"/>
      <c r="C22" s="83">
        <v>40487</v>
      </c>
      <c r="D22" s="310"/>
      <c r="E22" s="305">
        <v>462</v>
      </c>
      <c r="F22" s="305">
        <v>546</v>
      </c>
      <c r="G22" s="305">
        <v>496.32860611696617</v>
      </c>
      <c r="H22" s="305">
        <v>18446.7</v>
      </c>
      <c r="I22" s="305">
        <v>945</v>
      </c>
      <c r="J22" s="305">
        <v>1050</v>
      </c>
      <c r="K22" s="305">
        <v>1001.8404050144646</v>
      </c>
      <c r="L22" s="305">
        <v>942.9</v>
      </c>
      <c r="M22" s="305">
        <v>592.20000000000005</v>
      </c>
      <c r="N22" s="305">
        <v>662.55000000000007</v>
      </c>
      <c r="O22" s="305">
        <v>622.47533706017759</v>
      </c>
      <c r="P22" s="305">
        <v>27384.1</v>
      </c>
    </row>
    <row r="23" spans="1:16" ht="11.25" customHeight="1" x14ac:dyDescent="0.15">
      <c r="A23" s="30"/>
      <c r="B23" s="122"/>
      <c r="C23" s="83">
        <v>40490</v>
      </c>
      <c r="D23" s="310"/>
      <c r="E23" s="305">
        <v>493.5</v>
      </c>
      <c r="F23" s="305">
        <v>556.5</v>
      </c>
      <c r="G23" s="305">
        <v>520.33737483201674</v>
      </c>
      <c r="H23" s="305">
        <v>82347.899999999994</v>
      </c>
      <c r="I23" s="305">
        <v>966</v>
      </c>
      <c r="J23" s="305">
        <v>1071.42</v>
      </c>
      <c r="K23" s="305">
        <v>1040.5874368883628</v>
      </c>
      <c r="L23" s="305">
        <v>4939.8999999999996</v>
      </c>
      <c r="M23" s="305">
        <v>605.85</v>
      </c>
      <c r="N23" s="305">
        <v>672</v>
      </c>
      <c r="O23" s="305">
        <v>636.06270030264159</v>
      </c>
      <c r="P23" s="305">
        <v>90169.1</v>
      </c>
    </row>
    <row r="24" spans="1:16" ht="11.25" customHeight="1" x14ac:dyDescent="0.15">
      <c r="A24" s="30"/>
      <c r="B24" s="122"/>
      <c r="C24" s="83">
        <v>40491</v>
      </c>
      <c r="D24" s="310"/>
      <c r="E24" s="305">
        <v>483</v>
      </c>
      <c r="F24" s="305">
        <v>556.5</v>
      </c>
      <c r="G24" s="305">
        <v>518.4355891607571</v>
      </c>
      <c r="H24" s="305">
        <v>17821.900000000001</v>
      </c>
      <c r="I24" s="305">
        <v>987</v>
      </c>
      <c r="J24" s="305">
        <v>1081.5</v>
      </c>
      <c r="K24" s="305">
        <v>1042.6750205423173</v>
      </c>
      <c r="L24" s="305">
        <v>1443.2</v>
      </c>
      <c r="M24" s="305">
        <v>600.6</v>
      </c>
      <c r="N24" s="305">
        <v>683.55000000000007</v>
      </c>
      <c r="O24" s="305">
        <v>641.33118774199966</v>
      </c>
      <c r="P24" s="305">
        <v>25710.3</v>
      </c>
    </row>
    <row r="25" spans="1:16" ht="11.25" customHeight="1" x14ac:dyDescent="0.15">
      <c r="A25" s="30"/>
      <c r="B25" s="122"/>
      <c r="C25" s="83">
        <v>40492</v>
      </c>
      <c r="D25" s="310"/>
      <c r="E25" s="305">
        <v>461.89499999999998</v>
      </c>
      <c r="F25" s="305">
        <v>546</v>
      </c>
      <c r="G25" s="305">
        <v>518.59009517761388</v>
      </c>
      <c r="H25" s="305">
        <v>39659.1</v>
      </c>
      <c r="I25" s="305">
        <v>966</v>
      </c>
      <c r="J25" s="305">
        <v>1081.5</v>
      </c>
      <c r="K25" s="305">
        <v>1035.3975192860385</v>
      </c>
      <c r="L25" s="305">
        <v>1725.4</v>
      </c>
      <c r="M25" s="305">
        <v>609</v>
      </c>
      <c r="N25" s="305">
        <v>693</v>
      </c>
      <c r="O25" s="305">
        <v>643.76507430521269</v>
      </c>
      <c r="P25" s="305">
        <v>44076.7</v>
      </c>
    </row>
    <row r="26" spans="1:16" ht="11.25" customHeight="1" x14ac:dyDescent="0.15">
      <c r="A26" s="30"/>
      <c r="B26" s="122"/>
      <c r="C26" s="83">
        <v>40493</v>
      </c>
      <c r="D26" s="310"/>
      <c r="E26" s="305">
        <v>461.89499999999998</v>
      </c>
      <c r="F26" s="305">
        <v>551.25</v>
      </c>
      <c r="G26" s="305">
        <v>510.43303503090942</v>
      </c>
      <c r="H26" s="305">
        <v>23224.6</v>
      </c>
      <c r="I26" s="305">
        <v>945</v>
      </c>
      <c r="J26" s="305">
        <v>1081.5</v>
      </c>
      <c r="K26" s="305">
        <v>1044.1353040008401</v>
      </c>
      <c r="L26" s="305">
        <v>1875.8</v>
      </c>
      <c r="M26" s="305">
        <v>622.65</v>
      </c>
      <c r="N26" s="305">
        <v>683.55000000000007</v>
      </c>
      <c r="O26" s="305">
        <v>648.48363528051289</v>
      </c>
      <c r="P26" s="305">
        <v>22770.3</v>
      </c>
    </row>
    <row r="27" spans="1:16" ht="11.25" customHeight="1" x14ac:dyDescent="0.15">
      <c r="A27" s="30"/>
      <c r="B27" s="122"/>
      <c r="C27" s="83">
        <v>40494</v>
      </c>
      <c r="D27" s="310"/>
      <c r="E27" s="305">
        <v>472.5</v>
      </c>
      <c r="F27" s="305">
        <v>577.5</v>
      </c>
      <c r="G27" s="305">
        <v>522.21919814178966</v>
      </c>
      <c r="H27" s="305">
        <v>19695.2</v>
      </c>
      <c r="I27" s="305">
        <v>992.25</v>
      </c>
      <c r="J27" s="305">
        <v>1081.5</v>
      </c>
      <c r="K27" s="305">
        <v>1031.0016722408027</v>
      </c>
      <c r="L27" s="305">
        <v>593.9</v>
      </c>
      <c r="M27" s="305">
        <v>618.45000000000005</v>
      </c>
      <c r="N27" s="305">
        <v>687.75</v>
      </c>
      <c r="O27" s="305">
        <v>648.29652967177674</v>
      </c>
      <c r="P27" s="305">
        <v>28094.3</v>
      </c>
    </row>
    <row r="28" spans="1:16" ht="11.25" customHeight="1" x14ac:dyDescent="0.15">
      <c r="A28" s="30"/>
      <c r="B28" s="122"/>
      <c r="C28" s="83">
        <v>40497</v>
      </c>
      <c r="D28" s="310"/>
      <c r="E28" s="305">
        <v>483</v>
      </c>
      <c r="F28" s="305">
        <v>546</v>
      </c>
      <c r="G28" s="305">
        <v>511.88622842003014</v>
      </c>
      <c r="H28" s="305">
        <v>70676.600000000006</v>
      </c>
      <c r="I28" s="305">
        <v>987</v>
      </c>
      <c r="J28" s="305">
        <v>1081.5</v>
      </c>
      <c r="K28" s="305">
        <v>1050.6698880976601</v>
      </c>
      <c r="L28" s="305">
        <v>4883.3999999999996</v>
      </c>
      <c r="M28" s="305">
        <v>618.45000000000005</v>
      </c>
      <c r="N28" s="305">
        <v>683.55000000000007</v>
      </c>
      <c r="O28" s="305">
        <v>639.98814805177915</v>
      </c>
      <c r="P28" s="305">
        <v>73588.3</v>
      </c>
    </row>
    <row r="29" spans="1:16" ht="11.25" customHeight="1" x14ac:dyDescent="0.15">
      <c r="A29" s="30"/>
      <c r="B29" s="122"/>
      <c r="C29" s="83">
        <v>40498</v>
      </c>
      <c r="D29" s="310"/>
      <c r="E29" s="305">
        <v>483</v>
      </c>
      <c r="F29" s="305">
        <v>556.5</v>
      </c>
      <c r="G29" s="305">
        <v>531.59813287964062</v>
      </c>
      <c r="H29" s="305">
        <v>26072.5</v>
      </c>
      <c r="I29" s="305">
        <v>997.5</v>
      </c>
      <c r="J29" s="305">
        <v>1102.5</v>
      </c>
      <c r="K29" s="305">
        <v>1049.9194373401535</v>
      </c>
      <c r="L29" s="305">
        <v>382.7</v>
      </c>
      <c r="M29" s="305">
        <v>621.6</v>
      </c>
      <c r="N29" s="305">
        <v>693</v>
      </c>
      <c r="O29" s="305">
        <v>651.81383115767767</v>
      </c>
      <c r="P29" s="305">
        <v>17519.400000000001</v>
      </c>
    </row>
    <row r="30" spans="1:16" ht="11.25" customHeight="1" x14ac:dyDescent="0.15">
      <c r="A30" s="30"/>
      <c r="B30" s="122"/>
      <c r="C30" s="83">
        <v>40499</v>
      </c>
      <c r="D30" s="310"/>
      <c r="E30" s="305">
        <v>483</v>
      </c>
      <c r="F30" s="305">
        <v>556.5</v>
      </c>
      <c r="G30" s="305">
        <v>534.93972303769226</v>
      </c>
      <c r="H30" s="305">
        <v>32943</v>
      </c>
      <c r="I30" s="305">
        <v>1018.5</v>
      </c>
      <c r="J30" s="305">
        <v>1102.5</v>
      </c>
      <c r="K30" s="305">
        <v>1041.3647416413376</v>
      </c>
      <c r="L30" s="305">
        <v>2353.1</v>
      </c>
      <c r="M30" s="305">
        <v>619.5</v>
      </c>
      <c r="N30" s="305">
        <v>684.6</v>
      </c>
      <c r="O30" s="305">
        <v>652.70410502672144</v>
      </c>
      <c r="P30" s="305">
        <v>47760.6</v>
      </c>
    </row>
    <row r="31" spans="1:16" ht="11.25" customHeight="1" x14ac:dyDescent="0.15">
      <c r="A31" s="30"/>
      <c r="B31" s="122"/>
      <c r="C31" s="83">
        <v>40500</v>
      </c>
      <c r="D31" s="310"/>
      <c r="E31" s="305">
        <v>483</v>
      </c>
      <c r="F31" s="305">
        <v>567</v>
      </c>
      <c r="G31" s="305">
        <v>524.14968344285933</v>
      </c>
      <c r="H31" s="305">
        <v>17688.2</v>
      </c>
      <c r="I31" s="305">
        <v>1029</v>
      </c>
      <c r="J31" s="305">
        <v>1109.8500000000001</v>
      </c>
      <c r="K31" s="305">
        <v>1065.6061643835617</v>
      </c>
      <c r="L31" s="305">
        <v>1391.2</v>
      </c>
      <c r="M31" s="305">
        <v>612.15</v>
      </c>
      <c r="N31" s="305">
        <v>689.95500000000004</v>
      </c>
      <c r="O31" s="305">
        <v>660.2484643333247</v>
      </c>
      <c r="P31" s="305">
        <v>33453.9</v>
      </c>
    </row>
    <row r="32" spans="1:16" ht="11.25" customHeight="1" x14ac:dyDescent="0.15">
      <c r="A32" s="30"/>
      <c r="B32" s="122"/>
      <c r="C32" s="83">
        <v>40501</v>
      </c>
      <c r="D32" s="310"/>
      <c r="E32" s="305">
        <v>493.5</v>
      </c>
      <c r="F32" s="305">
        <v>577.5</v>
      </c>
      <c r="G32" s="305">
        <v>527.03683347503977</v>
      </c>
      <c r="H32" s="305">
        <v>24731.1</v>
      </c>
      <c r="I32" s="305">
        <v>1039.5</v>
      </c>
      <c r="J32" s="305">
        <v>1123.5</v>
      </c>
      <c r="K32" s="305">
        <v>1062.0612683625941</v>
      </c>
      <c r="L32" s="305">
        <v>832.1</v>
      </c>
      <c r="M32" s="305">
        <v>649.95000000000005</v>
      </c>
      <c r="N32" s="305">
        <v>708.75</v>
      </c>
      <c r="O32" s="305">
        <v>672.52215080250971</v>
      </c>
      <c r="P32" s="305">
        <v>23497.5</v>
      </c>
    </row>
    <row r="33" spans="1:17" ht="11.25" customHeight="1" x14ac:dyDescent="0.15">
      <c r="A33" s="30"/>
      <c r="B33" s="122"/>
      <c r="C33" s="83">
        <v>40504</v>
      </c>
      <c r="D33" s="310"/>
      <c r="E33" s="305">
        <v>525</v>
      </c>
      <c r="F33" s="305">
        <v>610.995</v>
      </c>
      <c r="G33" s="305">
        <v>545.80994597938445</v>
      </c>
      <c r="H33" s="305">
        <v>83838.399999999994</v>
      </c>
      <c r="I33" s="305">
        <v>1050</v>
      </c>
      <c r="J33" s="305">
        <v>1207.5</v>
      </c>
      <c r="K33" s="305">
        <v>1085.9538561525137</v>
      </c>
      <c r="L33" s="305">
        <v>4033.7</v>
      </c>
      <c r="M33" s="305">
        <v>684.6</v>
      </c>
      <c r="N33" s="305">
        <v>759.99</v>
      </c>
      <c r="O33" s="305">
        <v>736.47080498603157</v>
      </c>
      <c r="P33" s="305">
        <v>86008.8</v>
      </c>
    </row>
    <row r="34" spans="1:17" ht="11.25" customHeight="1" x14ac:dyDescent="0.15">
      <c r="A34" s="30"/>
      <c r="B34" s="122"/>
      <c r="C34" s="83">
        <v>40506</v>
      </c>
      <c r="D34" s="310"/>
      <c r="E34" s="305">
        <v>514.5</v>
      </c>
      <c r="F34" s="305">
        <v>598.5</v>
      </c>
      <c r="G34" s="305">
        <v>547.47762879227309</v>
      </c>
      <c r="H34" s="305">
        <v>59437.3</v>
      </c>
      <c r="I34" s="305">
        <v>1029</v>
      </c>
      <c r="J34" s="305">
        <v>1155</v>
      </c>
      <c r="K34" s="305">
        <v>1078.8749999999998</v>
      </c>
      <c r="L34" s="305">
        <v>1756.3</v>
      </c>
      <c r="M34" s="305">
        <v>683.55000000000007</v>
      </c>
      <c r="N34" s="305">
        <v>759.99</v>
      </c>
      <c r="O34" s="305">
        <v>732.12162358057492</v>
      </c>
      <c r="P34" s="305">
        <v>61440.800000000003</v>
      </c>
    </row>
    <row r="35" spans="1:17" ht="11.25" customHeight="1" x14ac:dyDescent="0.15">
      <c r="A35" s="30"/>
      <c r="B35" s="122"/>
      <c r="C35" s="83">
        <v>40507</v>
      </c>
      <c r="D35" s="310"/>
      <c r="E35" s="305">
        <v>514.5</v>
      </c>
      <c r="F35" s="305">
        <v>607.95000000000005</v>
      </c>
      <c r="G35" s="305">
        <v>536.98407425408539</v>
      </c>
      <c r="H35" s="305">
        <v>29950</v>
      </c>
      <c r="I35" s="305">
        <v>1029</v>
      </c>
      <c r="J35" s="305">
        <v>1155</v>
      </c>
      <c r="K35" s="305">
        <v>1078.7673455056181</v>
      </c>
      <c r="L35" s="305">
        <v>1025.3</v>
      </c>
      <c r="M35" s="305">
        <v>669.9</v>
      </c>
      <c r="N35" s="305">
        <v>759.99</v>
      </c>
      <c r="O35" s="305">
        <v>732.921185899992</v>
      </c>
      <c r="P35" s="305">
        <v>32446.3</v>
      </c>
    </row>
    <row r="36" spans="1:17" ht="11.25" customHeight="1" x14ac:dyDescent="0.15">
      <c r="A36" s="30"/>
      <c r="B36" s="122"/>
      <c r="C36" s="83">
        <v>40508</v>
      </c>
      <c r="D36" s="310"/>
      <c r="E36" s="305">
        <v>504</v>
      </c>
      <c r="F36" s="305">
        <v>588</v>
      </c>
      <c r="G36" s="305">
        <v>544.22427391193241</v>
      </c>
      <c r="H36" s="305">
        <v>22667.599999999999</v>
      </c>
      <c r="I36" s="305">
        <v>1029</v>
      </c>
      <c r="J36" s="305">
        <v>1155</v>
      </c>
      <c r="K36" s="305">
        <v>1075.627180739707</v>
      </c>
      <c r="L36" s="305">
        <v>1025</v>
      </c>
      <c r="M36" s="305">
        <v>672</v>
      </c>
      <c r="N36" s="305">
        <v>759.99</v>
      </c>
      <c r="O36" s="305">
        <v>723.92837921755336</v>
      </c>
      <c r="P36" s="305">
        <v>23451.7</v>
      </c>
    </row>
    <row r="37" spans="1:17" ht="11.25" customHeight="1" x14ac:dyDescent="0.15">
      <c r="A37" s="30"/>
      <c r="B37" s="122"/>
      <c r="C37" s="83">
        <v>40511</v>
      </c>
      <c r="D37" s="310"/>
      <c r="E37" s="305">
        <v>514.5</v>
      </c>
      <c r="F37" s="305">
        <v>598.5</v>
      </c>
      <c r="G37" s="305">
        <v>545.66259556815282</v>
      </c>
      <c r="H37" s="305">
        <v>75990.8</v>
      </c>
      <c r="I37" s="305">
        <v>1028.4750000000001</v>
      </c>
      <c r="J37" s="305">
        <v>1155</v>
      </c>
      <c r="K37" s="305">
        <v>1078.0567625052222</v>
      </c>
      <c r="L37" s="305">
        <v>5284.9</v>
      </c>
      <c r="M37" s="305">
        <v>653.1</v>
      </c>
      <c r="N37" s="305">
        <v>743.4</v>
      </c>
      <c r="O37" s="305">
        <v>691.37779776335344</v>
      </c>
      <c r="P37" s="305">
        <v>68020.899999999994</v>
      </c>
    </row>
    <row r="38" spans="1:17" ht="13.5" customHeight="1" x14ac:dyDescent="0.15">
      <c r="B38" s="10"/>
      <c r="C38" s="84">
        <v>40512</v>
      </c>
      <c r="D38" s="12"/>
      <c r="E38" s="10">
        <v>462</v>
      </c>
      <c r="F38" s="10">
        <v>504</v>
      </c>
      <c r="G38" s="10">
        <v>493.03413482181196</v>
      </c>
      <c r="H38" s="10">
        <v>13534.1</v>
      </c>
      <c r="I38" s="10">
        <v>976.5</v>
      </c>
      <c r="J38" s="10">
        <v>1029</v>
      </c>
      <c r="K38" s="10">
        <v>997.11931818181813</v>
      </c>
      <c r="L38" s="10">
        <v>603.1</v>
      </c>
      <c r="M38" s="10">
        <v>651</v>
      </c>
      <c r="N38" s="10">
        <v>719.25</v>
      </c>
      <c r="O38" s="10">
        <v>664.35237494160799</v>
      </c>
      <c r="P38" s="10">
        <v>24803</v>
      </c>
      <c r="Q38" s="7"/>
    </row>
    <row r="39" spans="1:17" x14ac:dyDescent="0.15">
      <c r="B39" s="20"/>
    </row>
    <row r="40" spans="1:17" x14ac:dyDescent="0.15">
      <c r="B40" s="20"/>
    </row>
  </sheetData>
  <phoneticPr fontId="7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T45"/>
  <sheetViews>
    <sheetView topLeftCell="A7" zoomScale="75" workbookViewId="0">
      <selection activeCell="H42" sqref="H42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321"/>
      <c r="C1" s="321"/>
      <c r="D1" s="321"/>
    </row>
    <row r="2" spans="2:20" ht="12.75" customHeight="1" x14ac:dyDescent="0.15">
      <c r="B2" s="19" t="s">
        <v>346</v>
      </c>
      <c r="C2" s="288"/>
      <c r="D2" s="288"/>
    </row>
    <row r="3" spans="2:20" ht="12.75" customHeight="1" x14ac:dyDescent="0.15">
      <c r="B3" s="288"/>
      <c r="C3" s="288"/>
      <c r="D3" s="288"/>
      <c r="T3" s="20" t="s">
        <v>10</v>
      </c>
    </row>
    <row r="4" spans="2:20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20" ht="13.5" customHeight="1" x14ac:dyDescent="0.15">
      <c r="B5" s="63"/>
      <c r="C5" s="294" t="s">
        <v>261</v>
      </c>
      <c r="D5" s="293"/>
      <c r="E5" s="437" t="s">
        <v>166</v>
      </c>
      <c r="F5" s="438"/>
      <c r="G5" s="438"/>
      <c r="H5" s="436"/>
      <c r="I5" s="437" t="s">
        <v>167</v>
      </c>
      <c r="J5" s="438"/>
      <c r="K5" s="438"/>
      <c r="L5" s="436"/>
      <c r="M5" s="437" t="s">
        <v>168</v>
      </c>
      <c r="N5" s="438"/>
      <c r="O5" s="438"/>
      <c r="P5" s="436"/>
      <c r="Q5" s="437" t="s">
        <v>169</v>
      </c>
      <c r="R5" s="438"/>
      <c r="S5" s="438"/>
      <c r="T5" s="436"/>
    </row>
    <row r="6" spans="2:20" ht="13.5" customHeight="1" x14ac:dyDescent="0.15">
      <c r="B6" s="312" t="s">
        <v>264</v>
      </c>
      <c r="C6" s="378"/>
      <c r="D6" s="293"/>
      <c r="E6" s="440" t="s">
        <v>14</v>
      </c>
      <c r="F6" s="440" t="s">
        <v>6</v>
      </c>
      <c r="G6" s="441" t="s">
        <v>19</v>
      </c>
      <c r="H6" s="440" t="s">
        <v>8</v>
      </c>
      <c r="I6" s="440" t="s">
        <v>14</v>
      </c>
      <c r="J6" s="440" t="s">
        <v>6</v>
      </c>
      <c r="K6" s="441" t="s">
        <v>19</v>
      </c>
      <c r="L6" s="440" t="s">
        <v>8</v>
      </c>
      <c r="M6" s="440" t="s">
        <v>14</v>
      </c>
      <c r="N6" s="440" t="s">
        <v>6</v>
      </c>
      <c r="O6" s="441" t="s">
        <v>19</v>
      </c>
      <c r="P6" s="440" t="s">
        <v>8</v>
      </c>
      <c r="Q6" s="440" t="s">
        <v>14</v>
      </c>
      <c r="R6" s="440" t="s">
        <v>6</v>
      </c>
      <c r="S6" s="441" t="s">
        <v>19</v>
      </c>
      <c r="T6" s="440" t="s">
        <v>8</v>
      </c>
    </row>
    <row r="7" spans="2:20" ht="13.5" customHeight="1" x14ac:dyDescent="0.15">
      <c r="B7" s="300" t="s">
        <v>72</v>
      </c>
      <c r="C7" s="16">
        <v>18</v>
      </c>
      <c r="D7" s="17" t="s">
        <v>105</v>
      </c>
      <c r="E7" s="302">
        <v>704</v>
      </c>
      <c r="F7" s="302">
        <v>819</v>
      </c>
      <c r="G7" s="302">
        <v>768</v>
      </c>
      <c r="H7" s="302">
        <v>70473</v>
      </c>
      <c r="I7" s="302">
        <v>431</v>
      </c>
      <c r="J7" s="302">
        <v>504</v>
      </c>
      <c r="K7" s="302">
        <v>470</v>
      </c>
      <c r="L7" s="302">
        <v>276850</v>
      </c>
      <c r="M7" s="302">
        <v>735</v>
      </c>
      <c r="N7" s="302">
        <v>893</v>
      </c>
      <c r="O7" s="302">
        <v>792</v>
      </c>
      <c r="P7" s="302">
        <v>111640</v>
      </c>
      <c r="Q7" s="302">
        <v>662</v>
      </c>
      <c r="R7" s="302">
        <v>788</v>
      </c>
      <c r="S7" s="302">
        <v>725</v>
      </c>
      <c r="T7" s="302">
        <v>109772</v>
      </c>
    </row>
    <row r="8" spans="2:20" ht="13.5" customHeight="1" x14ac:dyDescent="0.15">
      <c r="B8" s="65"/>
      <c r="C8" s="9">
        <v>19</v>
      </c>
      <c r="D8" s="30"/>
      <c r="E8" s="305">
        <v>746</v>
      </c>
      <c r="F8" s="305">
        <v>893</v>
      </c>
      <c r="G8" s="305">
        <v>830</v>
      </c>
      <c r="H8" s="305">
        <v>67666</v>
      </c>
      <c r="I8" s="305">
        <v>431</v>
      </c>
      <c r="J8" s="305">
        <v>546</v>
      </c>
      <c r="K8" s="305">
        <v>478</v>
      </c>
      <c r="L8" s="305">
        <v>316286</v>
      </c>
      <c r="M8" s="305">
        <v>788</v>
      </c>
      <c r="N8" s="305">
        <v>924</v>
      </c>
      <c r="O8" s="305">
        <v>849</v>
      </c>
      <c r="P8" s="305">
        <v>84052</v>
      </c>
      <c r="Q8" s="305">
        <v>683</v>
      </c>
      <c r="R8" s="305">
        <v>872</v>
      </c>
      <c r="S8" s="305">
        <v>774</v>
      </c>
      <c r="T8" s="305">
        <v>111493</v>
      </c>
    </row>
    <row r="9" spans="2:20" ht="13.5" customHeight="1" x14ac:dyDescent="0.15">
      <c r="B9" s="65"/>
      <c r="C9" s="9">
        <v>20</v>
      </c>
      <c r="D9" s="30"/>
      <c r="E9" s="305">
        <v>756</v>
      </c>
      <c r="F9" s="305">
        <v>945</v>
      </c>
      <c r="G9" s="305">
        <v>859</v>
      </c>
      <c r="H9" s="305">
        <v>51084</v>
      </c>
      <c r="I9" s="305">
        <v>473</v>
      </c>
      <c r="J9" s="305">
        <v>651</v>
      </c>
      <c r="K9" s="305">
        <v>527</v>
      </c>
      <c r="L9" s="305">
        <v>357066</v>
      </c>
      <c r="M9" s="305">
        <v>788</v>
      </c>
      <c r="N9" s="305">
        <v>945</v>
      </c>
      <c r="O9" s="305">
        <v>863</v>
      </c>
      <c r="P9" s="305">
        <v>124196</v>
      </c>
      <c r="Q9" s="305">
        <v>735</v>
      </c>
      <c r="R9" s="305">
        <v>935</v>
      </c>
      <c r="S9" s="305">
        <v>857</v>
      </c>
      <c r="T9" s="305">
        <v>189346</v>
      </c>
    </row>
    <row r="10" spans="2:20" ht="13.5" customHeight="1" x14ac:dyDescent="0.15">
      <c r="B10" s="67"/>
      <c r="C10" s="12">
        <v>21</v>
      </c>
      <c r="D10" s="18"/>
      <c r="E10" s="308">
        <v>641</v>
      </c>
      <c r="F10" s="308">
        <v>809</v>
      </c>
      <c r="G10" s="308">
        <v>721</v>
      </c>
      <c r="H10" s="308">
        <v>76769</v>
      </c>
      <c r="I10" s="308">
        <v>357</v>
      </c>
      <c r="J10" s="308">
        <v>530</v>
      </c>
      <c r="K10" s="308">
        <v>460</v>
      </c>
      <c r="L10" s="308">
        <v>159364</v>
      </c>
      <c r="M10" s="308">
        <v>683</v>
      </c>
      <c r="N10" s="308">
        <v>882</v>
      </c>
      <c r="O10" s="308">
        <v>746</v>
      </c>
      <c r="P10" s="308">
        <v>119553</v>
      </c>
      <c r="Q10" s="308">
        <v>578</v>
      </c>
      <c r="R10" s="308">
        <v>767</v>
      </c>
      <c r="S10" s="308">
        <v>691</v>
      </c>
      <c r="T10" s="308">
        <v>309596</v>
      </c>
    </row>
    <row r="11" spans="2:20" ht="13.5" customHeight="1" x14ac:dyDescent="0.15">
      <c r="B11" s="65"/>
      <c r="C11" s="9">
        <v>11</v>
      </c>
      <c r="D11" s="30"/>
      <c r="E11" s="305">
        <v>641</v>
      </c>
      <c r="F11" s="305">
        <v>714</v>
      </c>
      <c r="G11" s="305">
        <v>663</v>
      </c>
      <c r="H11" s="305">
        <v>15773</v>
      </c>
      <c r="I11" s="305">
        <v>357</v>
      </c>
      <c r="J11" s="305">
        <v>441</v>
      </c>
      <c r="K11" s="305">
        <v>388</v>
      </c>
      <c r="L11" s="305">
        <v>16590</v>
      </c>
      <c r="M11" s="305">
        <v>683</v>
      </c>
      <c r="N11" s="305">
        <v>788</v>
      </c>
      <c r="O11" s="305">
        <v>715</v>
      </c>
      <c r="P11" s="305">
        <v>7477</v>
      </c>
      <c r="Q11" s="305">
        <v>578</v>
      </c>
      <c r="R11" s="305">
        <v>672</v>
      </c>
      <c r="S11" s="305">
        <v>613</v>
      </c>
      <c r="T11" s="305">
        <v>27963</v>
      </c>
    </row>
    <row r="12" spans="2:20" ht="13.5" customHeight="1" x14ac:dyDescent="0.15">
      <c r="B12" s="65"/>
      <c r="C12" s="9">
        <v>12</v>
      </c>
      <c r="D12" s="30"/>
      <c r="E12" s="305">
        <v>672</v>
      </c>
      <c r="F12" s="305">
        <v>735</v>
      </c>
      <c r="G12" s="305">
        <v>705</v>
      </c>
      <c r="H12" s="305">
        <v>8516</v>
      </c>
      <c r="I12" s="305">
        <v>368</v>
      </c>
      <c r="J12" s="305">
        <v>473</v>
      </c>
      <c r="K12" s="305">
        <v>393</v>
      </c>
      <c r="L12" s="305">
        <v>12276</v>
      </c>
      <c r="M12" s="305">
        <v>714</v>
      </c>
      <c r="N12" s="305">
        <v>788</v>
      </c>
      <c r="O12" s="305">
        <v>736</v>
      </c>
      <c r="P12" s="305">
        <v>9455</v>
      </c>
      <c r="Q12" s="305">
        <v>578</v>
      </c>
      <c r="R12" s="305">
        <v>683</v>
      </c>
      <c r="S12" s="305">
        <v>647</v>
      </c>
      <c r="T12" s="305">
        <v>22840</v>
      </c>
    </row>
    <row r="13" spans="2:20" ht="13.5" customHeight="1" x14ac:dyDescent="0.15">
      <c r="B13" s="65" t="s">
        <v>101</v>
      </c>
      <c r="C13" s="9">
        <v>1</v>
      </c>
      <c r="D13" s="30" t="s">
        <v>54</v>
      </c>
      <c r="E13" s="305">
        <v>672</v>
      </c>
      <c r="F13" s="305">
        <v>761</v>
      </c>
      <c r="G13" s="305">
        <v>716</v>
      </c>
      <c r="H13" s="305">
        <v>5332</v>
      </c>
      <c r="I13" s="305">
        <v>368</v>
      </c>
      <c r="J13" s="305">
        <v>457</v>
      </c>
      <c r="K13" s="305">
        <v>400</v>
      </c>
      <c r="L13" s="305">
        <v>8332</v>
      </c>
      <c r="M13" s="305">
        <v>714</v>
      </c>
      <c r="N13" s="305">
        <v>798</v>
      </c>
      <c r="O13" s="305">
        <v>754</v>
      </c>
      <c r="P13" s="305">
        <v>6143</v>
      </c>
      <c r="Q13" s="305">
        <v>578</v>
      </c>
      <c r="R13" s="305">
        <v>683</v>
      </c>
      <c r="S13" s="305">
        <v>654</v>
      </c>
      <c r="T13" s="305">
        <v>18044</v>
      </c>
    </row>
    <row r="14" spans="2:20" ht="13.5" customHeight="1" x14ac:dyDescent="0.15">
      <c r="B14" s="65"/>
      <c r="C14" s="9">
        <v>2</v>
      </c>
      <c r="D14" s="30"/>
      <c r="E14" s="305">
        <v>683</v>
      </c>
      <c r="F14" s="305">
        <v>767</v>
      </c>
      <c r="G14" s="305">
        <v>709</v>
      </c>
      <c r="H14" s="305">
        <v>4384</v>
      </c>
      <c r="I14" s="305">
        <v>368</v>
      </c>
      <c r="J14" s="305">
        <v>483</v>
      </c>
      <c r="K14" s="305">
        <v>395</v>
      </c>
      <c r="L14" s="305">
        <v>17647</v>
      </c>
      <c r="M14" s="305">
        <v>693</v>
      </c>
      <c r="N14" s="305">
        <v>788</v>
      </c>
      <c r="O14" s="305">
        <v>754</v>
      </c>
      <c r="P14" s="305">
        <v>5456</v>
      </c>
      <c r="Q14" s="305">
        <v>662</v>
      </c>
      <c r="R14" s="305">
        <v>756</v>
      </c>
      <c r="S14" s="305">
        <v>703</v>
      </c>
      <c r="T14" s="305">
        <v>26599</v>
      </c>
    </row>
    <row r="15" spans="2:20" ht="13.5" customHeight="1" x14ac:dyDescent="0.15">
      <c r="B15" s="65"/>
      <c r="C15" s="9">
        <v>3</v>
      </c>
      <c r="D15" s="30"/>
      <c r="E15" s="305">
        <v>714</v>
      </c>
      <c r="F15" s="305">
        <v>838</v>
      </c>
      <c r="G15" s="305">
        <v>724</v>
      </c>
      <c r="H15" s="305">
        <v>2815</v>
      </c>
      <c r="I15" s="305">
        <v>410</v>
      </c>
      <c r="J15" s="305">
        <v>483</v>
      </c>
      <c r="K15" s="305">
        <v>448</v>
      </c>
      <c r="L15" s="305">
        <v>47813</v>
      </c>
      <c r="M15" s="305">
        <v>756</v>
      </c>
      <c r="N15" s="305">
        <v>872</v>
      </c>
      <c r="O15" s="305">
        <v>783</v>
      </c>
      <c r="P15" s="305">
        <v>7435</v>
      </c>
      <c r="Q15" s="305">
        <v>714</v>
      </c>
      <c r="R15" s="305">
        <v>767</v>
      </c>
      <c r="S15" s="305">
        <v>735</v>
      </c>
      <c r="T15" s="305">
        <v>41330</v>
      </c>
    </row>
    <row r="16" spans="2:20" ht="13.5" customHeight="1" x14ac:dyDescent="0.15">
      <c r="B16" s="65"/>
      <c r="C16" s="9">
        <v>4</v>
      </c>
      <c r="D16" s="30"/>
      <c r="E16" s="305">
        <v>746</v>
      </c>
      <c r="F16" s="305">
        <v>840</v>
      </c>
      <c r="G16" s="305">
        <v>757</v>
      </c>
      <c r="H16" s="305">
        <v>5438</v>
      </c>
      <c r="I16" s="305">
        <v>420</v>
      </c>
      <c r="J16" s="305">
        <v>504</v>
      </c>
      <c r="K16" s="305">
        <v>486</v>
      </c>
      <c r="L16" s="305">
        <v>61276</v>
      </c>
      <c r="M16" s="305">
        <v>788</v>
      </c>
      <c r="N16" s="305">
        <v>876</v>
      </c>
      <c r="O16" s="305">
        <v>823</v>
      </c>
      <c r="P16" s="305">
        <v>5057</v>
      </c>
      <c r="Q16" s="305">
        <v>735</v>
      </c>
      <c r="R16" s="305">
        <v>792</v>
      </c>
      <c r="S16" s="305">
        <v>759</v>
      </c>
      <c r="T16" s="305">
        <v>14422</v>
      </c>
    </row>
    <row r="17" spans="1:20" ht="13.5" customHeight="1" x14ac:dyDescent="0.15">
      <c r="B17" s="65"/>
      <c r="C17" s="9">
        <v>5</v>
      </c>
      <c r="D17" s="30"/>
      <c r="E17" s="305">
        <v>714</v>
      </c>
      <c r="F17" s="305">
        <v>788</v>
      </c>
      <c r="G17" s="305">
        <v>739</v>
      </c>
      <c r="H17" s="305">
        <v>4325</v>
      </c>
      <c r="I17" s="305">
        <v>473</v>
      </c>
      <c r="J17" s="305">
        <v>525</v>
      </c>
      <c r="K17" s="305">
        <v>490</v>
      </c>
      <c r="L17" s="305">
        <v>10077</v>
      </c>
      <c r="M17" s="305">
        <v>777</v>
      </c>
      <c r="N17" s="305">
        <v>872</v>
      </c>
      <c r="O17" s="305">
        <v>799</v>
      </c>
      <c r="P17" s="305">
        <v>7199</v>
      </c>
      <c r="Q17" s="305">
        <v>683</v>
      </c>
      <c r="R17" s="305">
        <v>767</v>
      </c>
      <c r="S17" s="305">
        <v>739</v>
      </c>
      <c r="T17" s="305">
        <v>11673</v>
      </c>
    </row>
    <row r="18" spans="1:20" ht="13.5" customHeight="1" x14ac:dyDescent="0.15">
      <c r="B18" s="65"/>
      <c r="C18" s="9">
        <v>6</v>
      </c>
      <c r="D18" s="30"/>
      <c r="E18" s="305">
        <v>735</v>
      </c>
      <c r="F18" s="305">
        <v>840</v>
      </c>
      <c r="G18" s="305">
        <v>764</v>
      </c>
      <c r="H18" s="305">
        <v>5045</v>
      </c>
      <c r="I18" s="305">
        <v>462</v>
      </c>
      <c r="J18" s="305">
        <v>546</v>
      </c>
      <c r="K18" s="305">
        <v>473</v>
      </c>
      <c r="L18" s="305">
        <v>26472</v>
      </c>
      <c r="M18" s="305">
        <v>756</v>
      </c>
      <c r="N18" s="305">
        <v>903</v>
      </c>
      <c r="O18" s="305">
        <v>782</v>
      </c>
      <c r="P18" s="305">
        <v>4895</v>
      </c>
      <c r="Q18" s="305">
        <v>735</v>
      </c>
      <c r="R18" s="305">
        <v>819</v>
      </c>
      <c r="S18" s="305">
        <v>781</v>
      </c>
      <c r="T18" s="305">
        <v>23981</v>
      </c>
    </row>
    <row r="19" spans="1:20" ht="13.5" customHeight="1" x14ac:dyDescent="0.15">
      <c r="B19" s="65"/>
      <c r="C19" s="9">
        <v>7</v>
      </c>
      <c r="D19" s="30"/>
      <c r="E19" s="305">
        <v>777</v>
      </c>
      <c r="F19" s="305">
        <v>862</v>
      </c>
      <c r="G19" s="305">
        <v>820</v>
      </c>
      <c r="H19" s="305">
        <v>8049</v>
      </c>
      <c r="I19" s="305">
        <v>504</v>
      </c>
      <c r="J19" s="305">
        <v>562</v>
      </c>
      <c r="K19" s="305">
        <v>514</v>
      </c>
      <c r="L19" s="305">
        <v>12492</v>
      </c>
      <c r="M19" s="305">
        <v>808</v>
      </c>
      <c r="N19" s="305">
        <v>952</v>
      </c>
      <c r="O19" s="305">
        <v>859</v>
      </c>
      <c r="P19" s="305">
        <v>4033</v>
      </c>
      <c r="Q19" s="305">
        <v>777</v>
      </c>
      <c r="R19" s="305">
        <v>840</v>
      </c>
      <c r="S19" s="305">
        <v>795</v>
      </c>
      <c r="T19" s="305">
        <v>16545</v>
      </c>
    </row>
    <row r="20" spans="1:20" ht="13.5" customHeight="1" x14ac:dyDescent="0.15">
      <c r="B20" s="65"/>
      <c r="C20" s="9">
        <v>8</v>
      </c>
      <c r="D20" s="30"/>
      <c r="E20" s="305">
        <v>714</v>
      </c>
      <c r="F20" s="305">
        <v>788</v>
      </c>
      <c r="G20" s="305">
        <v>728</v>
      </c>
      <c r="H20" s="305">
        <v>9464</v>
      </c>
      <c r="I20" s="305">
        <v>452</v>
      </c>
      <c r="J20" s="305">
        <v>504</v>
      </c>
      <c r="K20" s="305">
        <v>496</v>
      </c>
      <c r="L20" s="305">
        <v>14483</v>
      </c>
      <c r="M20" s="305">
        <v>756</v>
      </c>
      <c r="N20" s="305">
        <v>893</v>
      </c>
      <c r="O20" s="305">
        <v>779</v>
      </c>
      <c r="P20" s="305">
        <v>6964</v>
      </c>
      <c r="Q20" s="305">
        <v>677</v>
      </c>
      <c r="R20" s="305">
        <v>777</v>
      </c>
      <c r="S20" s="305">
        <v>731</v>
      </c>
      <c r="T20" s="305">
        <v>21600</v>
      </c>
    </row>
    <row r="21" spans="1:20" ht="13.5" customHeight="1" x14ac:dyDescent="0.15">
      <c r="B21" s="65"/>
      <c r="C21" s="9">
        <v>9</v>
      </c>
      <c r="D21" s="30"/>
      <c r="E21" s="310">
        <v>714</v>
      </c>
      <c r="F21" s="305">
        <v>822</v>
      </c>
      <c r="G21" s="305">
        <v>774</v>
      </c>
      <c r="H21" s="305">
        <v>10283</v>
      </c>
      <c r="I21" s="305">
        <v>452</v>
      </c>
      <c r="J21" s="305">
        <v>546</v>
      </c>
      <c r="K21" s="305">
        <v>502</v>
      </c>
      <c r="L21" s="305">
        <v>20195</v>
      </c>
      <c r="M21" s="305">
        <v>788</v>
      </c>
      <c r="N21" s="305">
        <v>872</v>
      </c>
      <c r="O21" s="305">
        <v>824</v>
      </c>
      <c r="P21" s="305">
        <v>6060</v>
      </c>
      <c r="Q21" s="305">
        <v>683</v>
      </c>
      <c r="R21" s="305">
        <v>756</v>
      </c>
      <c r="S21" s="305">
        <v>710</v>
      </c>
      <c r="T21" s="305">
        <v>18379</v>
      </c>
    </row>
    <row r="22" spans="1:20" ht="13.5" customHeight="1" x14ac:dyDescent="0.15">
      <c r="A22" s="9"/>
      <c r="B22" s="65"/>
      <c r="C22" s="9">
        <v>10</v>
      </c>
      <c r="D22" s="30"/>
      <c r="E22" s="305">
        <v>714</v>
      </c>
      <c r="F22" s="305">
        <v>787.5</v>
      </c>
      <c r="G22" s="305">
        <v>739.03970318689767</v>
      </c>
      <c r="H22" s="305">
        <v>5530.3</v>
      </c>
      <c r="I22" s="305">
        <v>451.5</v>
      </c>
      <c r="J22" s="305">
        <v>525</v>
      </c>
      <c r="K22" s="305">
        <v>488.36379514979075</v>
      </c>
      <c r="L22" s="305">
        <v>20823.7</v>
      </c>
      <c r="M22" s="305">
        <v>787.5</v>
      </c>
      <c r="N22" s="305">
        <v>871.5</v>
      </c>
      <c r="O22" s="305">
        <v>811.39929999156641</v>
      </c>
      <c r="P22" s="305">
        <v>9759.7000000000007</v>
      </c>
      <c r="Q22" s="305">
        <v>682.5</v>
      </c>
      <c r="R22" s="305">
        <v>756</v>
      </c>
      <c r="S22" s="305">
        <v>715.86091659232818</v>
      </c>
      <c r="T22" s="305">
        <v>27567.7</v>
      </c>
    </row>
    <row r="23" spans="1:20" ht="13.5" customHeight="1" x14ac:dyDescent="0.15">
      <c r="A23" s="9"/>
      <c r="B23" s="67"/>
      <c r="C23" s="12">
        <v>11</v>
      </c>
      <c r="D23" s="18"/>
      <c r="E23" s="308">
        <v>714</v>
      </c>
      <c r="F23" s="308">
        <v>792.75</v>
      </c>
      <c r="G23" s="308">
        <v>745.82158322056807</v>
      </c>
      <c r="H23" s="308">
        <v>10808.5</v>
      </c>
      <c r="I23" s="308">
        <v>441</v>
      </c>
      <c r="J23" s="308">
        <v>546</v>
      </c>
      <c r="K23" s="308">
        <v>479.45536041096057</v>
      </c>
      <c r="L23" s="308">
        <v>21642.799999999999</v>
      </c>
      <c r="M23" s="308">
        <v>787.5</v>
      </c>
      <c r="N23" s="308">
        <v>892.5</v>
      </c>
      <c r="O23" s="308">
        <v>820.83978324573252</v>
      </c>
      <c r="P23" s="308">
        <v>8434.9</v>
      </c>
      <c r="Q23" s="308">
        <v>682.5</v>
      </c>
      <c r="R23" s="308">
        <v>787.5</v>
      </c>
      <c r="S23" s="308">
        <v>748.62863821765916</v>
      </c>
      <c r="T23" s="311">
        <v>30689</v>
      </c>
    </row>
    <row r="24" spans="1:20" ht="13.5" customHeight="1" x14ac:dyDescent="0.15">
      <c r="B24" s="8"/>
      <c r="C24" s="314" t="s">
        <v>261</v>
      </c>
      <c r="D24" s="313"/>
      <c r="E24" s="439" t="s">
        <v>347</v>
      </c>
      <c r="F24" s="443"/>
      <c r="G24" s="443"/>
      <c r="H24" s="444"/>
      <c r="I24" s="439" t="s">
        <v>103</v>
      </c>
      <c r="J24" s="443"/>
      <c r="K24" s="443"/>
      <c r="L24" s="444"/>
      <c r="M24" s="7"/>
      <c r="N24" s="9"/>
      <c r="O24" s="9"/>
      <c r="P24" s="9"/>
      <c r="Q24" s="9"/>
      <c r="R24" s="9"/>
      <c r="S24" s="9"/>
      <c r="T24" s="9"/>
    </row>
    <row r="25" spans="1:20" ht="13.5" customHeight="1" x14ac:dyDescent="0.15">
      <c r="B25" s="312" t="s">
        <v>264</v>
      </c>
      <c r="C25" s="378"/>
      <c r="D25" s="293"/>
      <c r="E25" s="440" t="s">
        <v>14</v>
      </c>
      <c r="F25" s="440" t="s">
        <v>6</v>
      </c>
      <c r="G25" s="441" t="s">
        <v>19</v>
      </c>
      <c r="H25" s="440" t="s">
        <v>8</v>
      </c>
      <c r="I25" s="440" t="s">
        <v>14</v>
      </c>
      <c r="J25" s="440" t="s">
        <v>6</v>
      </c>
      <c r="K25" s="441" t="s">
        <v>19</v>
      </c>
      <c r="L25" s="440" t="s">
        <v>8</v>
      </c>
      <c r="M25" s="7"/>
      <c r="N25" s="9"/>
      <c r="O25" s="9"/>
      <c r="P25" s="9"/>
      <c r="Q25" s="9"/>
      <c r="R25" s="9"/>
      <c r="S25" s="9"/>
      <c r="T25" s="9"/>
    </row>
    <row r="26" spans="1:20" ht="13.5" customHeight="1" x14ac:dyDescent="0.15">
      <c r="B26" s="300" t="s">
        <v>72</v>
      </c>
      <c r="C26" s="16">
        <v>18</v>
      </c>
      <c r="D26" s="17" t="s">
        <v>105</v>
      </c>
      <c r="E26" s="302">
        <v>452</v>
      </c>
      <c r="F26" s="302">
        <v>567</v>
      </c>
      <c r="G26" s="302">
        <v>487</v>
      </c>
      <c r="H26" s="302">
        <v>450291</v>
      </c>
      <c r="I26" s="302">
        <v>788</v>
      </c>
      <c r="J26" s="302">
        <v>966</v>
      </c>
      <c r="K26" s="302">
        <v>876</v>
      </c>
      <c r="L26" s="302">
        <v>29107</v>
      </c>
      <c r="M26" s="7"/>
      <c r="N26" s="9"/>
      <c r="O26" s="9"/>
      <c r="P26" s="9"/>
      <c r="Q26" s="9"/>
      <c r="R26" s="9"/>
      <c r="S26" s="9"/>
      <c r="T26" s="9"/>
    </row>
    <row r="27" spans="1:20" ht="13.5" customHeight="1" x14ac:dyDescent="0.15">
      <c r="B27" s="65"/>
      <c r="C27" s="9">
        <v>19</v>
      </c>
      <c r="D27" s="30"/>
      <c r="E27" s="305">
        <v>462</v>
      </c>
      <c r="F27" s="305">
        <v>557</v>
      </c>
      <c r="G27" s="305">
        <v>503</v>
      </c>
      <c r="H27" s="305">
        <v>528955</v>
      </c>
      <c r="I27" s="305">
        <v>788</v>
      </c>
      <c r="J27" s="305">
        <v>971</v>
      </c>
      <c r="K27" s="305">
        <v>914</v>
      </c>
      <c r="L27" s="305">
        <v>27780</v>
      </c>
      <c r="M27" s="7"/>
      <c r="N27" s="9"/>
      <c r="O27" s="9"/>
      <c r="P27" s="9"/>
      <c r="Q27" s="9"/>
      <c r="R27" s="9"/>
      <c r="S27" s="9"/>
      <c r="T27" s="9"/>
    </row>
    <row r="28" spans="1:20" ht="13.5" customHeight="1" x14ac:dyDescent="0.15">
      <c r="B28" s="65"/>
      <c r="C28" s="9">
        <v>20</v>
      </c>
      <c r="D28" s="30"/>
      <c r="E28" s="305">
        <v>462</v>
      </c>
      <c r="F28" s="305">
        <v>683</v>
      </c>
      <c r="G28" s="305">
        <v>585</v>
      </c>
      <c r="H28" s="305">
        <v>512913</v>
      </c>
      <c r="I28" s="305">
        <v>840</v>
      </c>
      <c r="J28" s="305">
        <v>1019</v>
      </c>
      <c r="K28" s="305">
        <v>926</v>
      </c>
      <c r="L28" s="305">
        <v>25826</v>
      </c>
      <c r="M28" s="7"/>
      <c r="N28" s="9"/>
      <c r="O28" s="9"/>
      <c r="P28" s="9"/>
      <c r="Q28" s="9"/>
      <c r="R28" s="9"/>
      <c r="S28" s="9"/>
      <c r="T28" s="9"/>
    </row>
    <row r="29" spans="1:20" ht="13.5" customHeight="1" x14ac:dyDescent="0.15">
      <c r="B29" s="67"/>
      <c r="C29" s="12">
        <v>21</v>
      </c>
      <c r="D29" s="18"/>
      <c r="E29" s="308">
        <v>388</v>
      </c>
      <c r="F29" s="308">
        <v>599</v>
      </c>
      <c r="G29" s="308">
        <v>474</v>
      </c>
      <c r="H29" s="308">
        <v>631740</v>
      </c>
      <c r="I29" s="308">
        <v>683</v>
      </c>
      <c r="J29" s="308">
        <v>893</v>
      </c>
      <c r="K29" s="308">
        <v>842</v>
      </c>
      <c r="L29" s="308">
        <v>24958</v>
      </c>
      <c r="M29" s="7"/>
      <c r="N29" s="9"/>
      <c r="O29" s="9"/>
      <c r="P29" s="9"/>
      <c r="Q29" s="9"/>
      <c r="R29" s="9"/>
      <c r="S29" s="9"/>
      <c r="T29" s="9"/>
    </row>
    <row r="30" spans="1:20" ht="13.5" customHeight="1" x14ac:dyDescent="0.15">
      <c r="B30" s="65"/>
      <c r="C30" s="9">
        <v>11</v>
      </c>
      <c r="D30" s="30"/>
      <c r="E30" s="305">
        <v>388</v>
      </c>
      <c r="F30" s="305">
        <v>431</v>
      </c>
      <c r="G30" s="305">
        <v>400</v>
      </c>
      <c r="H30" s="305">
        <v>34586</v>
      </c>
      <c r="I30" s="305">
        <v>683</v>
      </c>
      <c r="J30" s="305">
        <v>872</v>
      </c>
      <c r="K30" s="305">
        <v>778</v>
      </c>
      <c r="L30" s="305">
        <v>3162</v>
      </c>
      <c r="M30" s="7"/>
      <c r="N30" s="9"/>
      <c r="O30" s="9"/>
      <c r="P30" s="9"/>
      <c r="Q30" s="9"/>
      <c r="R30" s="9"/>
      <c r="S30" s="9"/>
      <c r="T30" s="9"/>
    </row>
    <row r="31" spans="1:20" ht="13.5" customHeight="1" x14ac:dyDescent="0.15">
      <c r="B31" s="65"/>
      <c r="C31" s="9">
        <v>12</v>
      </c>
      <c r="D31" s="30"/>
      <c r="E31" s="305">
        <v>399</v>
      </c>
      <c r="F31" s="305">
        <v>494</v>
      </c>
      <c r="G31" s="305">
        <v>427</v>
      </c>
      <c r="H31" s="305">
        <v>25288</v>
      </c>
      <c r="I31" s="305">
        <v>704</v>
      </c>
      <c r="J31" s="305">
        <v>893</v>
      </c>
      <c r="K31" s="305">
        <v>833</v>
      </c>
      <c r="L31" s="305">
        <v>4232</v>
      </c>
      <c r="M31" s="7"/>
      <c r="N31" s="9"/>
      <c r="O31" s="9"/>
      <c r="P31" s="9"/>
      <c r="Q31" s="9"/>
      <c r="R31" s="9"/>
      <c r="S31" s="9"/>
      <c r="T31" s="9"/>
    </row>
    <row r="32" spans="1:20" ht="13.5" customHeight="1" x14ac:dyDescent="0.15">
      <c r="B32" s="65" t="s">
        <v>101</v>
      </c>
      <c r="C32" s="9">
        <v>1</v>
      </c>
      <c r="D32" s="30" t="s">
        <v>54</v>
      </c>
      <c r="E32" s="305">
        <v>410</v>
      </c>
      <c r="F32" s="305">
        <v>494</v>
      </c>
      <c r="G32" s="305">
        <v>434</v>
      </c>
      <c r="H32" s="305">
        <v>60182</v>
      </c>
      <c r="I32" s="305">
        <v>714</v>
      </c>
      <c r="J32" s="305">
        <v>893</v>
      </c>
      <c r="K32" s="305">
        <v>844</v>
      </c>
      <c r="L32" s="305">
        <v>3167</v>
      </c>
      <c r="M32" s="7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65"/>
      <c r="C33" s="9">
        <v>2</v>
      </c>
      <c r="D33" s="30"/>
      <c r="E33" s="305">
        <v>399</v>
      </c>
      <c r="F33" s="305">
        <v>494</v>
      </c>
      <c r="G33" s="305">
        <v>433</v>
      </c>
      <c r="H33" s="305">
        <v>21884</v>
      </c>
      <c r="I33" s="305">
        <v>704</v>
      </c>
      <c r="J33" s="305">
        <v>893</v>
      </c>
      <c r="K33" s="305">
        <v>822</v>
      </c>
      <c r="L33" s="305">
        <v>5022</v>
      </c>
      <c r="M33" s="7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65"/>
      <c r="C34" s="9">
        <v>3</v>
      </c>
      <c r="D34" s="30"/>
      <c r="E34" s="305">
        <v>420</v>
      </c>
      <c r="F34" s="305">
        <v>494</v>
      </c>
      <c r="G34" s="305">
        <v>450</v>
      </c>
      <c r="H34" s="305">
        <v>30281</v>
      </c>
      <c r="I34" s="305">
        <v>746</v>
      </c>
      <c r="J34" s="305">
        <v>893</v>
      </c>
      <c r="K34" s="305">
        <v>860</v>
      </c>
      <c r="L34" s="305">
        <v>3916</v>
      </c>
      <c r="M34" s="7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65"/>
      <c r="C35" s="9">
        <v>4</v>
      </c>
      <c r="D35" s="30"/>
      <c r="E35" s="305">
        <v>441</v>
      </c>
      <c r="F35" s="305">
        <v>519</v>
      </c>
      <c r="G35" s="305">
        <v>466</v>
      </c>
      <c r="H35" s="305">
        <v>19864</v>
      </c>
      <c r="I35" s="305">
        <v>819</v>
      </c>
      <c r="J35" s="305">
        <v>940</v>
      </c>
      <c r="K35" s="305">
        <v>882</v>
      </c>
      <c r="L35" s="305">
        <v>2147</v>
      </c>
      <c r="M35" s="7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65"/>
      <c r="C36" s="9">
        <v>5</v>
      </c>
      <c r="D36" s="30"/>
      <c r="E36" s="305">
        <v>504</v>
      </c>
      <c r="F36" s="305">
        <v>595</v>
      </c>
      <c r="G36" s="305">
        <v>554</v>
      </c>
      <c r="H36" s="305">
        <v>32029</v>
      </c>
      <c r="I36" s="305">
        <v>840</v>
      </c>
      <c r="J36" s="305">
        <v>872</v>
      </c>
      <c r="K36" s="305">
        <v>853</v>
      </c>
      <c r="L36" s="305">
        <v>4066</v>
      </c>
      <c r="M36" s="7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65"/>
      <c r="C37" s="9">
        <v>6</v>
      </c>
      <c r="D37" s="30"/>
      <c r="E37" s="305">
        <v>504</v>
      </c>
      <c r="F37" s="305">
        <v>595</v>
      </c>
      <c r="G37" s="305">
        <v>546</v>
      </c>
      <c r="H37" s="305">
        <v>37813</v>
      </c>
      <c r="I37" s="305">
        <v>809</v>
      </c>
      <c r="J37" s="305">
        <v>945</v>
      </c>
      <c r="K37" s="305">
        <v>823</v>
      </c>
      <c r="L37" s="305">
        <v>4271</v>
      </c>
      <c r="M37" s="7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65"/>
      <c r="C38" s="9">
        <v>7</v>
      </c>
      <c r="D38" s="30"/>
      <c r="E38" s="305">
        <v>546</v>
      </c>
      <c r="F38" s="305">
        <v>651</v>
      </c>
      <c r="G38" s="305">
        <v>578</v>
      </c>
      <c r="H38" s="305">
        <v>22308</v>
      </c>
      <c r="I38" s="305">
        <v>872</v>
      </c>
      <c r="J38" s="305">
        <v>872</v>
      </c>
      <c r="K38" s="305">
        <v>872</v>
      </c>
      <c r="L38" s="305">
        <v>1968</v>
      </c>
      <c r="M38" s="7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65"/>
      <c r="C39" s="9">
        <v>8</v>
      </c>
      <c r="D39" s="30"/>
      <c r="E39" s="305">
        <v>483</v>
      </c>
      <c r="F39" s="305">
        <v>557</v>
      </c>
      <c r="G39" s="305">
        <v>511</v>
      </c>
      <c r="H39" s="305">
        <v>25675</v>
      </c>
      <c r="I39" s="305">
        <v>840</v>
      </c>
      <c r="J39" s="305">
        <v>872</v>
      </c>
      <c r="K39" s="305">
        <v>865</v>
      </c>
      <c r="L39" s="305">
        <v>1562</v>
      </c>
      <c r="M39" s="7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65"/>
      <c r="C40" s="9">
        <v>9</v>
      </c>
      <c r="D40" s="30"/>
      <c r="E40" s="305">
        <v>483</v>
      </c>
      <c r="F40" s="305">
        <v>600</v>
      </c>
      <c r="G40" s="305">
        <v>525</v>
      </c>
      <c r="H40" s="305">
        <v>28560</v>
      </c>
      <c r="I40" s="305">
        <v>819</v>
      </c>
      <c r="J40" s="305">
        <v>945</v>
      </c>
      <c r="K40" s="305">
        <v>850</v>
      </c>
      <c r="L40" s="305">
        <v>1908</v>
      </c>
      <c r="M40" s="7"/>
      <c r="N40" s="9"/>
      <c r="O40" s="9"/>
      <c r="P40" s="9"/>
      <c r="Q40" s="9"/>
      <c r="R40" s="9"/>
      <c r="S40" s="9"/>
      <c r="T40" s="9"/>
    </row>
    <row r="41" spans="2:20" ht="13.5" customHeight="1" x14ac:dyDescent="0.15">
      <c r="B41" s="65"/>
      <c r="C41" s="9">
        <v>10</v>
      </c>
      <c r="D41" s="30"/>
      <c r="E41" s="305">
        <v>493.5</v>
      </c>
      <c r="F41" s="305">
        <v>556.5</v>
      </c>
      <c r="G41" s="305">
        <v>522.67491579341322</v>
      </c>
      <c r="H41" s="305">
        <v>20610.8</v>
      </c>
      <c r="I41" s="305">
        <v>819</v>
      </c>
      <c r="J41" s="305">
        <v>871.5</v>
      </c>
      <c r="K41" s="305">
        <v>828.01011073663949</v>
      </c>
      <c r="L41" s="305">
        <v>4079.4</v>
      </c>
      <c r="M41" s="9"/>
      <c r="N41" s="9"/>
      <c r="O41" s="9"/>
      <c r="P41" s="9"/>
      <c r="Q41" s="9"/>
      <c r="R41" s="9"/>
      <c r="S41" s="9"/>
      <c r="T41" s="9"/>
    </row>
    <row r="42" spans="2:20" ht="13.5" customHeight="1" x14ac:dyDescent="0.15">
      <c r="B42" s="67"/>
      <c r="C42" s="12">
        <v>11</v>
      </c>
      <c r="D42" s="18"/>
      <c r="E42" s="308">
        <v>472.5</v>
      </c>
      <c r="F42" s="308">
        <v>578.55000000000007</v>
      </c>
      <c r="G42" s="308">
        <v>495.80066296149266</v>
      </c>
      <c r="H42" s="308">
        <v>29065.200000000001</v>
      </c>
      <c r="I42" s="308">
        <v>787.5</v>
      </c>
      <c r="J42" s="308">
        <v>924</v>
      </c>
      <c r="K42" s="308">
        <v>844.89108880592448</v>
      </c>
      <c r="L42" s="311">
        <v>2166.6999999999998</v>
      </c>
      <c r="M42" s="9"/>
      <c r="N42" s="9"/>
      <c r="O42" s="9"/>
      <c r="P42" s="9"/>
      <c r="Q42" s="9"/>
      <c r="R42" s="9"/>
      <c r="S42" s="9"/>
      <c r="T42" s="9"/>
    </row>
    <row r="43" spans="2:20" ht="3.75" customHeight="1" x14ac:dyDescent="0.15">
      <c r="B43" s="42"/>
      <c r="C43" s="34"/>
      <c r="D43" s="4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24" t="s">
        <v>35</v>
      </c>
      <c r="C44" s="19" t="s">
        <v>348</v>
      </c>
    </row>
    <row r="45" spans="2:20" ht="12.75" customHeight="1" x14ac:dyDescent="0.15">
      <c r="B45" s="25" t="s">
        <v>32</v>
      </c>
      <c r="C45" s="19" t="s">
        <v>37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X57"/>
  <sheetViews>
    <sheetView zoomScale="75" workbookViewId="0">
      <selection activeCell="H40" sqref="H40"/>
    </sheetView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24" ht="15" customHeight="1" x14ac:dyDescent="0.15">
      <c r="B1" s="321"/>
      <c r="C1" s="321"/>
      <c r="D1" s="321"/>
    </row>
    <row r="2" spans="2:24" ht="12.75" customHeight="1" x14ac:dyDescent="0.15">
      <c r="B2" s="19" t="s">
        <v>349</v>
      </c>
      <c r="C2" s="288"/>
      <c r="D2" s="288"/>
    </row>
    <row r="3" spans="2:24" ht="12.75" customHeight="1" x14ac:dyDescent="0.15">
      <c r="B3" s="288"/>
      <c r="C3" s="288"/>
      <c r="D3" s="288"/>
      <c r="X3" s="20" t="s">
        <v>10</v>
      </c>
    </row>
    <row r="4" spans="2:24" ht="3.75" customHeight="1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2:24" ht="12" customHeight="1" x14ac:dyDescent="0.15">
      <c r="B5" s="63"/>
      <c r="C5" s="403" t="s">
        <v>261</v>
      </c>
      <c r="D5" s="404"/>
      <c r="E5" s="15" t="s">
        <v>350</v>
      </c>
      <c r="F5" s="405"/>
      <c r="G5" s="405"/>
      <c r="H5" s="406"/>
      <c r="I5" s="15" t="s">
        <v>351</v>
      </c>
      <c r="J5" s="405"/>
      <c r="K5" s="405"/>
      <c r="L5" s="406"/>
      <c r="M5" s="15" t="s">
        <v>352</v>
      </c>
      <c r="N5" s="405"/>
      <c r="O5" s="405"/>
      <c r="P5" s="406"/>
      <c r="Q5" s="15" t="s">
        <v>353</v>
      </c>
      <c r="R5" s="405"/>
      <c r="S5" s="405"/>
      <c r="T5" s="406"/>
      <c r="U5" s="15" t="s">
        <v>354</v>
      </c>
      <c r="V5" s="405"/>
      <c r="W5" s="405"/>
      <c r="X5" s="406"/>
    </row>
    <row r="6" spans="2:24" ht="12" customHeight="1" x14ac:dyDescent="0.15">
      <c r="B6" s="8"/>
      <c r="C6" s="10"/>
      <c r="D6" s="18"/>
      <c r="E6" s="10"/>
      <c r="F6" s="407"/>
      <c r="G6" s="407"/>
      <c r="H6" s="408"/>
      <c r="I6" s="10"/>
      <c r="J6" s="407"/>
      <c r="K6" s="407"/>
      <c r="L6" s="408"/>
      <c r="M6" s="10"/>
      <c r="N6" s="407"/>
      <c r="O6" s="407"/>
      <c r="P6" s="408"/>
      <c r="Q6" s="10"/>
      <c r="R6" s="407"/>
      <c r="S6" s="407"/>
      <c r="T6" s="408"/>
      <c r="U6" s="10"/>
      <c r="V6" s="407"/>
      <c r="W6" s="407"/>
      <c r="X6" s="408"/>
    </row>
    <row r="7" spans="2:24" ht="12" customHeight="1" x14ac:dyDescent="0.15">
      <c r="B7" s="297" t="s">
        <v>316</v>
      </c>
      <c r="C7" s="298"/>
      <c r="D7" s="299"/>
      <c r="E7" s="327" t="s">
        <v>275</v>
      </c>
      <c r="F7" s="327" t="s">
        <v>173</v>
      </c>
      <c r="G7" s="327" t="s">
        <v>276</v>
      </c>
      <c r="H7" s="327" t="s">
        <v>8</v>
      </c>
      <c r="I7" s="327" t="s">
        <v>275</v>
      </c>
      <c r="J7" s="327" t="s">
        <v>173</v>
      </c>
      <c r="K7" s="327" t="s">
        <v>276</v>
      </c>
      <c r="L7" s="327" t="s">
        <v>8</v>
      </c>
      <c r="M7" s="327" t="s">
        <v>275</v>
      </c>
      <c r="N7" s="327" t="s">
        <v>173</v>
      </c>
      <c r="O7" s="327" t="s">
        <v>276</v>
      </c>
      <c r="P7" s="327" t="s">
        <v>8</v>
      </c>
      <c r="Q7" s="327" t="s">
        <v>275</v>
      </c>
      <c r="R7" s="327" t="s">
        <v>173</v>
      </c>
      <c r="S7" s="327" t="s">
        <v>276</v>
      </c>
      <c r="T7" s="327" t="s">
        <v>8</v>
      </c>
      <c r="U7" s="327" t="s">
        <v>275</v>
      </c>
      <c r="V7" s="327" t="s">
        <v>173</v>
      </c>
      <c r="W7" s="327" t="s">
        <v>276</v>
      </c>
      <c r="X7" s="327" t="s">
        <v>8</v>
      </c>
    </row>
    <row r="8" spans="2:24" ht="12" customHeight="1" x14ac:dyDescent="0.15">
      <c r="B8" s="10"/>
      <c r="C8" s="12"/>
      <c r="D8" s="18"/>
      <c r="E8" s="328"/>
      <c r="F8" s="328"/>
      <c r="G8" s="328" t="s">
        <v>277</v>
      </c>
      <c r="H8" s="328"/>
      <c r="I8" s="328"/>
      <c r="J8" s="328"/>
      <c r="K8" s="328" t="s">
        <v>277</v>
      </c>
      <c r="L8" s="328"/>
      <c r="M8" s="328"/>
      <c r="N8" s="328"/>
      <c r="O8" s="328" t="s">
        <v>277</v>
      </c>
      <c r="P8" s="328"/>
      <c r="Q8" s="328"/>
      <c r="R8" s="328"/>
      <c r="S8" s="328" t="s">
        <v>277</v>
      </c>
      <c r="T8" s="328"/>
      <c r="U8" s="328"/>
      <c r="V8" s="328"/>
      <c r="W8" s="328" t="s">
        <v>277</v>
      </c>
      <c r="X8" s="328"/>
    </row>
    <row r="9" spans="2:24" ht="12" customHeight="1" x14ac:dyDescent="0.15">
      <c r="B9" s="300" t="s">
        <v>72</v>
      </c>
      <c r="C9" s="129">
        <v>19</v>
      </c>
      <c r="D9" s="17" t="s">
        <v>105</v>
      </c>
      <c r="E9" s="302">
        <v>648</v>
      </c>
      <c r="F9" s="302">
        <v>751</v>
      </c>
      <c r="G9" s="302">
        <v>700</v>
      </c>
      <c r="H9" s="302">
        <v>211499</v>
      </c>
      <c r="I9" s="302">
        <v>630</v>
      </c>
      <c r="J9" s="302">
        <v>777</v>
      </c>
      <c r="K9" s="302">
        <v>699</v>
      </c>
      <c r="L9" s="302">
        <v>1291793</v>
      </c>
      <c r="M9" s="302">
        <v>698</v>
      </c>
      <c r="N9" s="302">
        <v>819</v>
      </c>
      <c r="O9" s="302">
        <v>744</v>
      </c>
      <c r="P9" s="302">
        <v>518678</v>
      </c>
      <c r="Q9" s="302">
        <v>788</v>
      </c>
      <c r="R9" s="302">
        <v>1045</v>
      </c>
      <c r="S9" s="302">
        <v>920</v>
      </c>
      <c r="T9" s="302">
        <v>363274</v>
      </c>
      <c r="U9" s="302">
        <v>525</v>
      </c>
      <c r="V9" s="302">
        <v>677</v>
      </c>
      <c r="W9" s="302">
        <v>628</v>
      </c>
      <c r="X9" s="302">
        <v>433187</v>
      </c>
    </row>
    <row r="10" spans="2:24" ht="12" customHeight="1" x14ac:dyDescent="0.15">
      <c r="B10" s="65"/>
      <c r="C10" s="289">
        <v>20</v>
      </c>
      <c r="D10" s="30"/>
      <c r="E10" s="305">
        <v>610</v>
      </c>
      <c r="F10" s="305">
        <v>756</v>
      </c>
      <c r="G10" s="305">
        <v>678</v>
      </c>
      <c r="H10" s="305">
        <v>265434</v>
      </c>
      <c r="I10" s="305">
        <v>599</v>
      </c>
      <c r="J10" s="305">
        <v>767</v>
      </c>
      <c r="K10" s="305">
        <v>680</v>
      </c>
      <c r="L10" s="305">
        <v>1628264</v>
      </c>
      <c r="M10" s="305">
        <v>630</v>
      </c>
      <c r="N10" s="305">
        <v>819</v>
      </c>
      <c r="O10" s="305">
        <v>720</v>
      </c>
      <c r="P10" s="305">
        <v>586562</v>
      </c>
      <c r="Q10" s="305">
        <v>735</v>
      </c>
      <c r="R10" s="305">
        <v>1019</v>
      </c>
      <c r="S10" s="305">
        <v>869</v>
      </c>
      <c r="T10" s="305">
        <v>393118</v>
      </c>
      <c r="U10" s="305">
        <v>578</v>
      </c>
      <c r="V10" s="305">
        <v>672</v>
      </c>
      <c r="W10" s="305">
        <v>647</v>
      </c>
      <c r="X10" s="305">
        <v>976721</v>
      </c>
    </row>
    <row r="11" spans="2:24" ht="12" customHeight="1" x14ac:dyDescent="0.15">
      <c r="B11" s="67"/>
      <c r="C11" s="132">
        <v>21</v>
      </c>
      <c r="D11" s="18"/>
      <c r="E11" s="308">
        <v>578</v>
      </c>
      <c r="F11" s="308">
        <v>735</v>
      </c>
      <c r="G11" s="308">
        <v>650</v>
      </c>
      <c r="H11" s="308">
        <v>217226</v>
      </c>
      <c r="I11" s="308">
        <v>546</v>
      </c>
      <c r="J11" s="308">
        <v>735</v>
      </c>
      <c r="K11" s="308">
        <v>654</v>
      </c>
      <c r="L11" s="308">
        <v>1577725</v>
      </c>
      <c r="M11" s="308">
        <v>578</v>
      </c>
      <c r="N11" s="308">
        <v>777</v>
      </c>
      <c r="O11" s="308">
        <v>686</v>
      </c>
      <c r="P11" s="308">
        <v>716934</v>
      </c>
      <c r="Q11" s="308">
        <v>683</v>
      </c>
      <c r="R11" s="308">
        <v>966</v>
      </c>
      <c r="S11" s="308">
        <v>809</v>
      </c>
      <c r="T11" s="308">
        <v>310678</v>
      </c>
      <c r="U11" s="308">
        <v>557</v>
      </c>
      <c r="V11" s="308">
        <v>693</v>
      </c>
      <c r="W11" s="308">
        <v>638</v>
      </c>
      <c r="X11" s="308">
        <v>716355</v>
      </c>
    </row>
    <row r="12" spans="2:24" ht="12" customHeight="1" x14ac:dyDescent="0.15">
      <c r="B12" s="65" t="s">
        <v>317</v>
      </c>
      <c r="C12" s="289">
        <v>3</v>
      </c>
      <c r="D12" s="30"/>
      <c r="E12" s="305">
        <v>546</v>
      </c>
      <c r="F12" s="305">
        <v>672</v>
      </c>
      <c r="G12" s="305">
        <v>624</v>
      </c>
      <c r="H12" s="305">
        <v>19860</v>
      </c>
      <c r="I12" s="305">
        <v>630</v>
      </c>
      <c r="J12" s="305">
        <v>704</v>
      </c>
      <c r="K12" s="305">
        <v>651</v>
      </c>
      <c r="L12" s="305">
        <v>136166</v>
      </c>
      <c r="M12" s="305">
        <v>630</v>
      </c>
      <c r="N12" s="305">
        <v>735</v>
      </c>
      <c r="O12" s="305">
        <v>691</v>
      </c>
      <c r="P12" s="305">
        <v>83124</v>
      </c>
      <c r="Q12" s="305">
        <v>759</v>
      </c>
      <c r="R12" s="305">
        <v>893</v>
      </c>
      <c r="S12" s="305">
        <v>821</v>
      </c>
      <c r="T12" s="305">
        <v>34840</v>
      </c>
      <c r="U12" s="305">
        <v>609</v>
      </c>
      <c r="V12" s="305">
        <v>651</v>
      </c>
      <c r="W12" s="305">
        <v>634</v>
      </c>
      <c r="X12" s="305">
        <v>55444</v>
      </c>
    </row>
    <row r="13" spans="2:24" ht="12" customHeight="1" x14ac:dyDescent="0.15">
      <c r="B13" s="65"/>
      <c r="C13" s="289">
        <v>4</v>
      </c>
      <c r="D13" s="30"/>
      <c r="E13" s="305">
        <v>599</v>
      </c>
      <c r="F13" s="305">
        <v>692</v>
      </c>
      <c r="G13" s="305">
        <v>635</v>
      </c>
      <c r="H13" s="305">
        <v>20470</v>
      </c>
      <c r="I13" s="305">
        <v>609</v>
      </c>
      <c r="J13" s="305">
        <v>708</v>
      </c>
      <c r="K13" s="305">
        <v>648</v>
      </c>
      <c r="L13" s="305">
        <v>133093</v>
      </c>
      <c r="M13" s="305">
        <v>651</v>
      </c>
      <c r="N13" s="305">
        <v>767</v>
      </c>
      <c r="O13" s="305">
        <v>694</v>
      </c>
      <c r="P13" s="305">
        <v>94018</v>
      </c>
      <c r="Q13" s="305">
        <v>807</v>
      </c>
      <c r="R13" s="305">
        <v>893</v>
      </c>
      <c r="S13" s="305">
        <v>836</v>
      </c>
      <c r="T13" s="305">
        <v>32153</v>
      </c>
      <c r="U13" s="305">
        <v>599</v>
      </c>
      <c r="V13" s="305">
        <v>672</v>
      </c>
      <c r="W13" s="305">
        <v>645</v>
      </c>
      <c r="X13" s="305">
        <v>40693</v>
      </c>
    </row>
    <row r="14" spans="2:24" ht="12" customHeight="1" x14ac:dyDescent="0.15">
      <c r="B14" s="65"/>
      <c r="C14" s="289">
        <v>5</v>
      </c>
      <c r="D14" s="30"/>
      <c r="E14" s="305">
        <v>609</v>
      </c>
      <c r="F14" s="305">
        <v>705</v>
      </c>
      <c r="G14" s="305">
        <v>641</v>
      </c>
      <c r="H14" s="305">
        <v>15582</v>
      </c>
      <c r="I14" s="305">
        <v>599</v>
      </c>
      <c r="J14" s="305">
        <v>720</v>
      </c>
      <c r="K14" s="305">
        <v>637</v>
      </c>
      <c r="L14" s="305">
        <v>122843</v>
      </c>
      <c r="M14" s="305">
        <v>630</v>
      </c>
      <c r="N14" s="305">
        <v>767</v>
      </c>
      <c r="O14" s="305">
        <v>673</v>
      </c>
      <c r="P14" s="305">
        <v>77156</v>
      </c>
      <c r="Q14" s="305">
        <v>756</v>
      </c>
      <c r="R14" s="305">
        <v>945</v>
      </c>
      <c r="S14" s="305">
        <v>813</v>
      </c>
      <c r="T14" s="305">
        <v>39766</v>
      </c>
      <c r="U14" s="305">
        <v>609</v>
      </c>
      <c r="V14" s="305">
        <v>693</v>
      </c>
      <c r="W14" s="305">
        <v>648</v>
      </c>
      <c r="X14" s="305">
        <v>35070</v>
      </c>
    </row>
    <row r="15" spans="2:24" ht="12" customHeight="1" x14ac:dyDescent="0.15">
      <c r="B15" s="65"/>
      <c r="C15" s="289">
        <v>6</v>
      </c>
      <c r="D15" s="30"/>
      <c r="E15" s="305">
        <v>599</v>
      </c>
      <c r="F15" s="305">
        <v>674</v>
      </c>
      <c r="G15" s="305">
        <v>634</v>
      </c>
      <c r="H15" s="305">
        <v>17006</v>
      </c>
      <c r="I15" s="305">
        <v>599</v>
      </c>
      <c r="J15" s="305">
        <v>704</v>
      </c>
      <c r="K15" s="305">
        <v>634</v>
      </c>
      <c r="L15" s="305">
        <v>143379</v>
      </c>
      <c r="M15" s="305">
        <v>620</v>
      </c>
      <c r="N15" s="305">
        <v>735</v>
      </c>
      <c r="O15" s="305">
        <v>678</v>
      </c>
      <c r="P15" s="305">
        <v>87714</v>
      </c>
      <c r="Q15" s="305">
        <v>793</v>
      </c>
      <c r="R15" s="305">
        <v>893</v>
      </c>
      <c r="S15" s="305">
        <v>821</v>
      </c>
      <c r="T15" s="305">
        <v>38009</v>
      </c>
      <c r="U15" s="305">
        <v>609</v>
      </c>
      <c r="V15" s="305">
        <v>698</v>
      </c>
      <c r="W15" s="305">
        <v>636</v>
      </c>
      <c r="X15" s="305">
        <v>43042</v>
      </c>
    </row>
    <row r="16" spans="2:24" ht="12" customHeight="1" x14ac:dyDescent="0.15">
      <c r="B16" s="65"/>
      <c r="C16" s="289">
        <v>7</v>
      </c>
      <c r="D16" s="30"/>
      <c r="E16" s="305">
        <v>617</v>
      </c>
      <c r="F16" s="305">
        <v>686</v>
      </c>
      <c r="G16" s="305">
        <v>645</v>
      </c>
      <c r="H16" s="305">
        <v>17235</v>
      </c>
      <c r="I16" s="305">
        <v>604</v>
      </c>
      <c r="J16" s="305">
        <v>704</v>
      </c>
      <c r="K16" s="305">
        <v>639</v>
      </c>
      <c r="L16" s="305">
        <v>105525</v>
      </c>
      <c r="M16" s="305">
        <v>609</v>
      </c>
      <c r="N16" s="305">
        <v>767</v>
      </c>
      <c r="O16" s="305">
        <v>674</v>
      </c>
      <c r="P16" s="305">
        <v>76387</v>
      </c>
      <c r="Q16" s="305">
        <v>735</v>
      </c>
      <c r="R16" s="305">
        <v>945</v>
      </c>
      <c r="S16" s="305">
        <v>796</v>
      </c>
      <c r="T16" s="305">
        <v>15969</v>
      </c>
      <c r="U16" s="305">
        <v>609</v>
      </c>
      <c r="V16" s="305">
        <v>673</v>
      </c>
      <c r="W16" s="305">
        <v>642</v>
      </c>
      <c r="X16" s="305">
        <v>40255</v>
      </c>
    </row>
    <row r="17" spans="2:24" ht="12" customHeight="1" x14ac:dyDescent="0.15">
      <c r="B17" s="65"/>
      <c r="C17" s="289">
        <v>8</v>
      </c>
      <c r="D17" s="30"/>
      <c r="E17" s="310">
        <v>618</v>
      </c>
      <c r="F17" s="305">
        <v>683</v>
      </c>
      <c r="G17" s="305">
        <v>643</v>
      </c>
      <c r="H17" s="305">
        <v>16983</v>
      </c>
      <c r="I17" s="305">
        <v>607</v>
      </c>
      <c r="J17" s="305">
        <v>693</v>
      </c>
      <c r="K17" s="305">
        <v>645</v>
      </c>
      <c r="L17" s="305">
        <v>131893</v>
      </c>
      <c r="M17" s="305">
        <v>608</v>
      </c>
      <c r="N17" s="305">
        <v>735</v>
      </c>
      <c r="O17" s="305">
        <v>674</v>
      </c>
      <c r="P17" s="305">
        <v>69571</v>
      </c>
      <c r="Q17" s="305">
        <v>704</v>
      </c>
      <c r="R17" s="305">
        <v>924</v>
      </c>
      <c r="S17" s="305">
        <v>759</v>
      </c>
      <c r="T17" s="305">
        <v>30443</v>
      </c>
      <c r="U17" s="305">
        <v>557</v>
      </c>
      <c r="V17" s="305">
        <v>672</v>
      </c>
      <c r="W17" s="305">
        <v>624</v>
      </c>
      <c r="X17" s="305">
        <v>43902</v>
      </c>
    </row>
    <row r="18" spans="2:24" ht="12" customHeight="1" x14ac:dyDescent="0.15">
      <c r="B18" s="65"/>
      <c r="C18" s="289">
        <v>9</v>
      </c>
      <c r="D18" s="30"/>
      <c r="E18" s="305">
        <v>618</v>
      </c>
      <c r="F18" s="305">
        <v>700</v>
      </c>
      <c r="G18" s="305">
        <v>646</v>
      </c>
      <c r="H18" s="305">
        <v>18710</v>
      </c>
      <c r="I18" s="305">
        <v>620</v>
      </c>
      <c r="J18" s="305">
        <v>756</v>
      </c>
      <c r="K18" s="305">
        <v>650</v>
      </c>
      <c r="L18" s="305">
        <v>130473</v>
      </c>
      <c r="M18" s="305">
        <v>630</v>
      </c>
      <c r="N18" s="305">
        <v>735</v>
      </c>
      <c r="O18" s="305">
        <v>693</v>
      </c>
      <c r="P18" s="305">
        <v>92111</v>
      </c>
      <c r="Q18" s="305">
        <v>704</v>
      </c>
      <c r="R18" s="305">
        <v>924</v>
      </c>
      <c r="S18" s="305">
        <v>763</v>
      </c>
      <c r="T18" s="305">
        <v>36149</v>
      </c>
      <c r="U18" s="305">
        <v>557</v>
      </c>
      <c r="V18" s="305">
        <v>630</v>
      </c>
      <c r="W18" s="305">
        <v>603</v>
      </c>
      <c r="X18" s="305">
        <v>44659</v>
      </c>
    </row>
    <row r="19" spans="2:24" ht="12" customHeight="1" x14ac:dyDescent="0.15">
      <c r="B19" s="65"/>
      <c r="C19" s="289">
        <v>10</v>
      </c>
      <c r="D19" s="30"/>
      <c r="E19" s="305">
        <v>634.72500000000002</v>
      </c>
      <c r="F19" s="305">
        <v>704.55000000000007</v>
      </c>
      <c r="G19" s="305">
        <v>651.23034252003174</v>
      </c>
      <c r="H19" s="305">
        <v>17571.5</v>
      </c>
      <c r="I19" s="305">
        <v>609</v>
      </c>
      <c r="J19" s="305">
        <v>735</v>
      </c>
      <c r="K19" s="305">
        <v>639.91584337248173</v>
      </c>
      <c r="L19" s="305">
        <v>134247.70000000001</v>
      </c>
      <c r="M19" s="305">
        <v>682.5</v>
      </c>
      <c r="N19" s="305">
        <v>747.07500000000005</v>
      </c>
      <c r="O19" s="305">
        <v>723.51100753817821</v>
      </c>
      <c r="P19" s="305">
        <v>92712.1</v>
      </c>
      <c r="Q19" s="305">
        <v>734.58</v>
      </c>
      <c r="R19" s="305">
        <v>945</v>
      </c>
      <c r="S19" s="305">
        <v>769.96247470629146</v>
      </c>
      <c r="T19" s="305">
        <v>22179.200000000001</v>
      </c>
      <c r="U19" s="305">
        <v>601.65</v>
      </c>
      <c r="V19" s="305">
        <v>618.97500000000002</v>
      </c>
      <c r="W19" s="305">
        <v>605.7326397489885</v>
      </c>
      <c r="X19" s="305">
        <v>40004.699999999997</v>
      </c>
    </row>
    <row r="20" spans="2:24" ht="12" customHeight="1" x14ac:dyDescent="0.15">
      <c r="B20" s="67"/>
      <c r="C20" s="132">
        <v>11</v>
      </c>
      <c r="D20" s="18"/>
      <c r="E20" s="308">
        <v>640.29</v>
      </c>
      <c r="F20" s="308">
        <v>725.02499999999998</v>
      </c>
      <c r="G20" s="308">
        <v>659.03929630296977</v>
      </c>
      <c r="H20" s="308">
        <v>26109.4</v>
      </c>
      <c r="I20" s="308">
        <v>609</v>
      </c>
      <c r="J20" s="308">
        <v>693</v>
      </c>
      <c r="K20" s="308">
        <v>637.02152051709322</v>
      </c>
      <c r="L20" s="308">
        <v>160474</v>
      </c>
      <c r="M20" s="308">
        <v>651</v>
      </c>
      <c r="N20" s="308">
        <v>735</v>
      </c>
      <c r="O20" s="308">
        <v>695.4814725450766</v>
      </c>
      <c r="P20" s="308">
        <v>116261.20000000001</v>
      </c>
      <c r="Q20" s="308">
        <v>829.5</v>
      </c>
      <c r="R20" s="308">
        <v>934.5</v>
      </c>
      <c r="S20" s="308">
        <v>848.24092615769734</v>
      </c>
      <c r="T20" s="308">
        <v>32163</v>
      </c>
      <c r="U20" s="308">
        <v>603.75</v>
      </c>
      <c r="V20" s="308">
        <v>630</v>
      </c>
      <c r="W20" s="308">
        <v>615.63256534519735</v>
      </c>
      <c r="X20" s="311">
        <v>45646.5</v>
      </c>
    </row>
    <row r="21" spans="2:24" ht="12" customHeight="1" x14ac:dyDescent="0.15">
      <c r="B21" s="414"/>
      <c r="C21" s="415"/>
      <c r="D21" s="333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</row>
    <row r="22" spans="2:24" ht="12" customHeight="1" x14ac:dyDescent="0.15">
      <c r="B22" s="416"/>
      <c r="C22" s="417"/>
      <c r="D22" s="331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</row>
    <row r="23" spans="2:24" ht="12" customHeight="1" x14ac:dyDescent="0.15">
      <c r="B23" s="418">
        <v>40483</v>
      </c>
      <c r="C23" s="419"/>
      <c r="D23" s="337">
        <v>40497</v>
      </c>
      <c r="E23" s="305">
        <v>641.86500000000001</v>
      </c>
      <c r="F23" s="305">
        <v>725.02499999999998</v>
      </c>
      <c r="G23" s="305">
        <v>657.55966489579066</v>
      </c>
      <c r="H23" s="305">
        <v>13735.9</v>
      </c>
      <c r="I23" s="305">
        <v>609</v>
      </c>
      <c r="J23" s="305">
        <v>693</v>
      </c>
      <c r="K23" s="305">
        <v>636.88952345007101</v>
      </c>
      <c r="L23" s="305">
        <v>88874.6</v>
      </c>
      <c r="M23" s="305">
        <v>651</v>
      </c>
      <c r="N23" s="305">
        <v>735</v>
      </c>
      <c r="O23" s="305">
        <v>691.62932612264058</v>
      </c>
      <c r="P23" s="305">
        <v>64572.3</v>
      </c>
      <c r="Q23" s="305">
        <v>829.5</v>
      </c>
      <c r="R23" s="305">
        <v>934.5</v>
      </c>
      <c r="S23" s="305">
        <v>846.18884256321962</v>
      </c>
      <c r="T23" s="305">
        <v>17379.099999999999</v>
      </c>
      <c r="U23" s="305">
        <v>603.75</v>
      </c>
      <c r="V23" s="305">
        <v>630</v>
      </c>
      <c r="W23" s="305">
        <v>615.33508814751508</v>
      </c>
      <c r="X23" s="305">
        <v>20207.3</v>
      </c>
    </row>
    <row r="24" spans="2:24" ht="12" customHeight="1" x14ac:dyDescent="0.15">
      <c r="B24" s="420">
        <v>40498</v>
      </c>
      <c r="C24" s="421"/>
      <c r="D24" s="342">
        <v>40512</v>
      </c>
      <c r="E24" s="308">
        <v>640.29</v>
      </c>
      <c r="F24" s="308">
        <v>725.02499999999998</v>
      </c>
      <c r="G24" s="308">
        <v>660.93132021947667</v>
      </c>
      <c r="H24" s="308">
        <v>12373.5</v>
      </c>
      <c r="I24" s="308">
        <v>609</v>
      </c>
      <c r="J24" s="308">
        <v>693</v>
      </c>
      <c r="K24" s="308">
        <v>637.21141820675894</v>
      </c>
      <c r="L24" s="308">
        <v>71599.399999999994</v>
      </c>
      <c r="M24" s="308">
        <v>651</v>
      </c>
      <c r="N24" s="308">
        <v>735</v>
      </c>
      <c r="O24" s="308">
        <v>700.79430420975643</v>
      </c>
      <c r="P24" s="308">
        <v>51688.9</v>
      </c>
      <c r="Q24" s="308">
        <v>834.75</v>
      </c>
      <c r="R24" s="308">
        <v>892.5</v>
      </c>
      <c r="S24" s="308">
        <v>852.18116950922376</v>
      </c>
      <c r="T24" s="308">
        <v>14783.9</v>
      </c>
      <c r="U24" s="308">
        <v>603.75</v>
      </c>
      <c r="V24" s="308">
        <v>630</v>
      </c>
      <c r="W24" s="308">
        <v>615.90429909194097</v>
      </c>
      <c r="X24" s="308">
        <v>25439.200000000001</v>
      </c>
    </row>
    <row r="25" spans="2:24" ht="12" customHeight="1" x14ac:dyDescent="0.15">
      <c r="B25" s="8"/>
      <c r="C25" s="403" t="s">
        <v>261</v>
      </c>
      <c r="D25" s="404"/>
      <c r="E25" s="15" t="s">
        <v>355</v>
      </c>
      <c r="F25" s="405"/>
      <c r="G25" s="405"/>
      <c r="H25" s="406"/>
      <c r="I25" s="15" t="s">
        <v>356</v>
      </c>
      <c r="J25" s="405"/>
      <c r="K25" s="405"/>
      <c r="L25" s="406"/>
      <c r="M25" s="15" t="s">
        <v>357</v>
      </c>
      <c r="N25" s="405"/>
      <c r="O25" s="405"/>
      <c r="P25" s="406"/>
      <c r="Q25" s="15" t="s">
        <v>358</v>
      </c>
      <c r="R25" s="405"/>
      <c r="S25" s="405"/>
      <c r="T25" s="406"/>
      <c r="U25" s="15" t="s">
        <v>359</v>
      </c>
      <c r="V25" s="405"/>
      <c r="W25" s="405"/>
      <c r="X25" s="406"/>
    </row>
    <row r="26" spans="2:24" ht="12" customHeight="1" x14ac:dyDescent="0.15">
      <c r="B26" s="8"/>
      <c r="C26" s="10"/>
      <c r="D26" s="18"/>
      <c r="E26" s="10"/>
      <c r="F26" s="407"/>
      <c r="G26" s="407"/>
      <c r="H26" s="408"/>
      <c r="I26" s="10"/>
      <c r="J26" s="407"/>
      <c r="K26" s="407"/>
      <c r="L26" s="408"/>
      <c r="M26" s="10"/>
      <c r="N26" s="407"/>
      <c r="O26" s="407"/>
      <c r="P26" s="408"/>
      <c r="Q26" s="10"/>
      <c r="R26" s="407"/>
      <c r="S26" s="407"/>
      <c r="T26" s="408"/>
      <c r="U26" s="10"/>
      <c r="V26" s="407"/>
      <c r="W26" s="407"/>
      <c r="X26" s="408"/>
    </row>
    <row r="27" spans="2:24" ht="12" customHeight="1" x14ac:dyDescent="0.15">
      <c r="B27" s="297" t="s">
        <v>316</v>
      </c>
      <c r="C27" s="298"/>
      <c r="D27" s="299"/>
      <c r="E27" s="327" t="s">
        <v>275</v>
      </c>
      <c r="F27" s="327" t="s">
        <v>173</v>
      </c>
      <c r="G27" s="327" t="s">
        <v>276</v>
      </c>
      <c r="H27" s="327" t="s">
        <v>8</v>
      </c>
      <c r="I27" s="327" t="s">
        <v>275</v>
      </c>
      <c r="J27" s="327" t="s">
        <v>173</v>
      </c>
      <c r="K27" s="327" t="s">
        <v>276</v>
      </c>
      <c r="L27" s="327" t="s">
        <v>8</v>
      </c>
      <c r="M27" s="327" t="s">
        <v>275</v>
      </c>
      <c r="N27" s="327" t="s">
        <v>173</v>
      </c>
      <c r="O27" s="327" t="s">
        <v>276</v>
      </c>
      <c r="P27" s="327" t="s">
        <v>8</v>
      </c>
      <c r="Q27" s="327" t="s">
        <v>275</v>
      </c>
      <c r="R27" s="327" t="s">
        <v>173</v>
      </c>
      <c r="S27" s="327" t="s">
        <v>276</v>
      </c>
      <c r="T27" s="327" t="s">
        <v>8</v>
      </c>
      <c r="U27" s="327" t="s">
        <v>275</v>
      </c>
      <c r="V27" s="327" t="s">
        <v>173</v>
      </c>
      <c r="W27" s="327" t="s">
        <v>276</v>
      </c>
      <c r="X27" s="327" t="s">
        <v>8</v>
      </c>
    </row>
    <row r="28" spans="2:24" ht="12" customHeight="1" x14ac:dyDescent="0.15">
      <c r="B28" s="10"/>
      <c r="C28" s="12"/>
      <c r="D28" s="18"/>
      <c r="E28" s="328"/>
      <c r="F28" s="328"/>
      <c r="G28" s="328" t="s">
        <v>277</v>
      </c>
      <c r="H28" s="328"/>
      <c r="I28" s="328"/>
      <c r="J28" s="328"/>
      <c r="K28" s="328" t="s">
        <v>277</v>
      </c>
      <c r="L28" s="328"/>
      <c r="M28" s="328"/>
      <c r="N28" s="328"/>
      <c r="O28" s="328" t="s">
        <v>277</v>
      </c>
      <c r="P28" s="328"/>
      <c r="Q28" s="328"/>
      <c r="R28" s="328"/>
      <c r="S28" s="328" t="s">
        <v>277</v>
      </c>
      <c r="T28" s="328"/>
      <c r="U28" s="328"/>
      <c r="V28" s="328"/>
      <c r="W28" s="328" t="s">
        <v>277</v>
      </c>
      <c r="X28" s="328"/>
    </row>
    <row r="29" spans="2:24" ht="12" customHeight="1" x14ac:dyDescent="0.15">
      <c r="B29" s="300" t="s">
        <v>72</v>
      </c>
      <c r="C29" s="129">
        <v>19</v>
      </c>
      <c r="D29" s="17" t="s">
        <v>105</v>
      </c>
      <c r="E29" s="302">
        <v>630</v>
      </c>
      <c r="F29" s="302">
        <v>806</v>
      </c>
      <c r="G29" s="302">
        <v>718</v>
      </c>
      <c r="H29" s="302">
        <v>636281</v>
      </c>
      <c r="I29" s="302">
        <v>725</v>
      </c>
      <c r="J29" s="302">
        <v>835</v>
      </c>
      <c r="K29" s="302">
        <v>772</v>
      </c>
      <c r="L29" s="302">
        <v>455068</v>
      </c>
      <c r="M29" s="302">
        <v>872</v>
      </c>
      <c r="N29" s="302">
        <v>1082</v>
      </c>
      <c r="O29" s="302">
        <v>933</v>
      </c>
      <c r="P29" s="302">
        <v>185879</v>
      </c>
      <c r="Q29" s="302">
        <v>578</v>
      </c>
      <c r="R29" s="302">
        <v>693</v>
      </c>
      <c r="S29" s="302">
        <v>612</v>
      </c>
      <c r="T29" s="302">
        <v>447575</v>
      </c>
      <c r="U29" s="302">
        <v>583</v>
      </c>
      <c r="V29" s="302">
        <v>651</v>
      </c>
      <c r="W29" s="302">
        <v>611</v>
      </c>
      <c r="X29" s="302">
        <v>217928</v>
      </c>
    </row>
    <row r="30" spans="2:24" ht="12" customHeight="1" x14ac:dyDescent="0.15">
      <c r="B30" s="65"/>
      <c r="C30" s="289">
        <v>20</v>
      </c>
      <c r="D30" s="30"/>
      <c r="E30" s="305">
        <v>630</v>
      </c>
      <c r="F30" s="305">
        <v>792</v>
      </c>
      <c r="G30" s="305">
        <v>697</v>
      </c>
      <c r="H30" s="305">
        <v>570829</v>
      </c>
      <c r="I30" s="305">
        <v>672</v>
      </c>
      <c r="J30" s="305">
        <v>840</v>
      </c>
      <c r="K30" s="305">
        <v>752</v>
      </c>
      <c r="L30" s="305">
        <v>505185</v>
      </c>
      <c r="M30" s="305">
        <v>845</v>
      </c>
      <c r="N30" s="305">
        <v>1050</v>
      </c>
      <c r="O30" s="305">
        <v>933</v>
      </c>
      <c r="P30" s="305">
        <v>210971</v>
      </c>
      <c r="Q30" s="305">
        <v>578</v>
      </c>
      <c r="R30" s="305">
        <v>690</v>
      </c>
      <c r="S30" s="305">
        <v>628</v>
      </c>
      <c r="T30" s="305">
        <v>493638</v>
      </c>
      <c r="U30" s="305">
        <v>588</v>
      </c>
      <c r="V30" s="305">
        <v>641</v>
      </c>
      <c r="W30" s="305">
        <v>632</v>
      </c>
      <c r="X30" s="305">
        <v>350528</v>
      </c>
    </row>
    <row r="31" spans="2:24" ht="12" customHeight="1" x14ac:dyDescent="0.15">
      <c r="B31" s="67"/>
      <c r="C31" s="132">
        <v>21</v>
      </c>
      <c r="D31" s="18"/>
      <c r="E31" s="308">
        <v>588</v>
      </c>
      <c r="F31" s="308">
        <v>784</v>
      </c>
      <c r="G31" s="308">
        <v>671</v>
      </c>
      <c r="H31" s="308">
        <v>262405</v>
      </c>
      <c r="I31" s="308">
        <v>609</v>
      </c>
      <c r="J31" s="308">
        <v>819</v>
      </c>
      <c r="K31" s="308">
        <v>730</v>
      </c>
      <c r="L31" s="308">
        <v>895105</v>
      </c>
      <c r="M31" s="308">
        <v>820</v>
      </c>
      <c r="N31" s="308">
        <v>1050</v>
      </c>
      <c r="O31" s="308">
        <v>916</v>
      </c>
      <c r="P31" s="308">
        <v>244285</v>
      </c>
      <c r="Q31" s="308">
        <v>420</v>
      </c>
      <c r="R31" s="308">
        <v>662</v>
      </c>
      <c r="S31" s="308">
        <v>545</v>
      </c>
      <c r="T31" s="308">
        <v>453185</v>
      </c>
      <c r="U31" s="308">
        <v>474</v>
      </c>
      <c r="V31" s="308">
        <v>641</v>
      </c>
      <c r="W31" s="308">
        <v>570</v>
      </c>
      <c r="X31" s="308">
        <v>498908</v>
      </c>
    </row>
    <row r="32" spans="2:24" ht="12" customHeight="1" x14ac:dyDescent="0.15">
      <c r="B32" s="65" t="s">
        <v>317</v>
      </c>
      <c r="C32" s="289">
        <v>3</v>
      </c>
      <c r="D32" s="30"/>
      <c r="E32" s="305">
        <v>662</v>
      </c>
      <c r="F32" s="305">
        <v>731</v>
      </c>
      <c r="G32" s="305">
        <v>686</v>
      </c>
      <c r="H32" s="305">
        <v>24574</v>
      </c>
      <c r="I32" s="305">
        <v>704</v>
      </c>
      <c r="J32" s="305">
        <v>756</v>
      </c>
      <c r="K32" s="305">
        <v>721</v>
      </c>
      <c r="L32" s="305">
        <v>133663</v>
      </c>
      <c r="M32" s="305">
        <v>845</v>
      </c>
      <c r="N32" s="305">
        <v>960</v>
      </c>
      <c r="O32" s="305">
        <v>906</v>
      </c>
      <c r="P32" s="305">
        <v>16304</v>
      </c>
      <c r="Q32" s="305">
        <v>461</v>
      </c>
      <c r="R32" s="305">
        <v>525</v>
      </c>
      <c r="S32" s="305">
        <v>483</v>
      </c>
      <c r="T32" s="305">
        <v>36481</v>
      </c>
      <c r="U32" s="305">
        <v>546</v>
      </c>
      <c r="V32" s="305">
        <v>583</v>
      </c>
      <c r="W32" s="305">
        <v>582</v>
      </c>
      <c r="X32" s="305">
        <v>47772</v>
      </c>
    </row>
    <row r="33" spans="2:24" ht="12" customHeight="1" x14ac:dyDescent="0.15">
      <c r="B33" s="65"/>
      <c r="C33" s="289">
        <v>4</v>
      </c>
      <c r="D33" s="30"/>
      <c r="E33" s="305">
        <v>683</v>
      </c>
      <c r="F33" s="305">
        <v>773</v>
      </c>
      <c r="G33" s="305">
        <v>702</v>
      </c>
      <c r="H33" s="305">
        <v>21698</v>
      </c>
      <c r="I33" s="305">
        <v>683</v>
      </c>
      <c r="J33" s="305">
        <v>777</v>
      </c>
      <c r="K33" s="305">
        <v>719</v>
      </c>
      <c r="L33" s="305">
        <v>111350</v>
      </c>
      <c r="M33" s="305">
        <v>893</v>
      </c>
      <c r="N33" s="305">
        <v>1008</v>
      </c>
      <c r="O33" s="305">
        <v>922</v>
      </c>
      <c r="P33" s="305">
        <v>14811</v>
      </c>
      <c r="Q33" s="305">
        <v>473</v>
      </c>
      <c r="R33" s="305">
        <v>578</v>
      </c>
      <c r="S33" s="305">
        <v>510</v>
      </c>
      <c r="T33" s="305">
        <v>36618</v>
      </c>
      <c r="U33" s="305">
        <v>525</v>
      </c>
      <c r="V33" s="305">
        <v>583</v>
      </c>
      <c r="W33" s="305">
        <v>547</v>
      </c>
      <c r="X33" s="305">
        <v>43324</v>
      </c>
    </row>
    <row r="34" spans="2:24" ht="12" customHeight="1" x14ac:dyDescent="0.15">
      <c r="B34" s="65"/>
      <c r="C34" s="289">
        <v>5</v>
      </c>
      <c r="D34" s="30"/>
      <c r="E34" s="305">
        <v>630</v>
      </c>
      <c r="F34" s="305">
        <v>756</v>
      </c>
      <c r="G34" s="305">
        <v>656</v>
      </c>
      <c r="H34" s="305">
        <v>23484</v>
      </c>
      <c r="I34" s="305">
        <v>651</v>
      </c>
      <c r="J34" s="305">
        <v>777</v>
      </c>
      <c r="K34" s="305">
        <v>717</v>
      </c>
      <c r="L34" s="305">
        <v>83347</v>
      </c>
      <c r="M34" s="305">
        <v>914</v>
      </c>
      <c r="N34" s="305">
        <v>1050</v>
      </c>
      <c r="O34" s="305">
        <v>927</v>
      </c>
      <c r="P34" s="305">
        <v>11235</v>
      </c>
      <c r="Q34" s="305">
        <v>515</v>
      </c>
      <c r="R34" s="305">
        <v>587</v>
      </c>
      <c r="S34" s="305">
        <v>557</v>
      </c>
      <c r="T34" s="305">
        <v>42542</v>
      </c>
      <c r="U34" s="305">
        <v>536</v>
      </c>
      <c r="V34" s="305">
        <v>599</v>
      </c>
      <c r="W34" s="305">
        <v>548</v>
      </c>
      <c r="X34" s="305">
        <v>41360</v>
      </c>
    </row>
    <row r="35" spans="2:24" ht="12" customHeight="1" x14ac:dyDescent="0.15">
      <c r="B35" s="65"/>
      <c r="C35" s="289">
        <v>6</v>
      </c>
      <c r="D35" s="30"/>
      <c r="E35" s="305">
        <v>630</v>
      </c>
      <c r="F35" s="305">
        <v>714</v>
      </c>
      <c r="G35" s="305">
        <v>655</v>
      </c>
      <c r="H35" s="305">
        <v>19886</v>
      </c>
      <c r="I35" s="305">
        <v>662</v>
      </c>
      <c r="J35" s="305">
        <v>788</v>
      </c>
      <c r="K35" s="305">
        <v>719</v>
      </c>
      <c r="L35" s="305">
        <v>110999</v>
      </c>
      <c r="M35" s="305">
        <v>893</v>
      </c>
      <c r="N35" s="305">
        <v>1008</v>
      </c>
      <c r="O35" s="305">
        <v>921</v>
      </c>
      <c r="P35" s="305">
        <v>16345</v>
      </c>
      <c r="Q35" s="305">
        <v>494</v>
      </c>
      <c r="R35" s="305">
        <v>578</v>
      </c>
      <c r="S35" s="305">
        <v>530</v>
      </c>
      <c r="T35" s="305">
        <v>58170</v>
      </c>
      <c r="U35" s="305">
        <v>541</v>
      </c>
      <c r="V35" s="305">
        <v>593</v>
      </c>
      <c r="W35" s="305">
        <v>560</v>
      </c>
      <c r="X35" s="305">
        <v>50251</v>
      </c>
    </row>
    <row r="36" spans="2:24" ht="12" customHeight="1" x14ac:dyDescent="0.15">
      <c r="B36" s="65"/>
      <c r="C36" s="289">
        <v>7</v>
      </c>
      <c r="D36" s="30"/>
      <c r="E36" s="305">
        <v>630</v>
      </c>
      <c r="F36" s="305">
        <v>714</v>
      </c>
      <c r="G36" s="305">
        <v>654</v>
      </c>
      <c r="H36" s="305">
        <v>22130</v>
      </c>
      <c r="I36" s="305">
        <v>683</v>
      </c>
      <c r="J36" s="305">
        <v>788</v>
      </c>
      <c r="K36" s="305">
        <v>720</v>
      </c>
      <c r="L36" s="305">
        <v>78224</v>
      </c>
      <c r="M36" s="305">
        <v>893</v>
      </c>
      <c r="N36" s="305">
        <v>1012</v>
      </c>
      <c r="O36" s="305">
        <v>919</v>
      </c>
      <c r="P36" s="305">
        <v>11173</v>
      </c>
      <c r="Q36" s="305">
        <v>481</v>
      </c>
      <c r="R36" s="305">
        <v>578</v>
      </c>
      <c r="S36" s="305">
        <v>504</v>
      </c>
      <c r="T36" s="305">
        <v>45849</v>
      </c>
      <c r="U36" s="305">
        <v>539</v>
      </c>
      <c r="V36" s="305">
        <v>593</v>
      </c>
      <c r="W36" s="305">
        <v>565</v>
      </c>
      <c r="X36" s="305">
        <v>24432</v>
      </c>
    </row>
    <row r="37" spans="2:24" ht="12" customHeight="1" x14ac:dyDescent="0.15">
      <c r="B37" s="65"/>
      <c r="C37" s="289">
        <v>8</v>
      </c>
      <c r="D37" s="30"/>
      <c r="E37" s="305">
        <v>620</v>
      </c>
      <c r="F37" s="305">
        <v>714</v>
      </c>
      <c r="G37" s="305">
        <v>663</v>
      </c>
      <c r="H37" s="305">
        <v>25890</v>
      </c>
      <c r="I37" s="305">
        <v>630</v>
      </c>
      <c r="J37" s="305">
        <v>756</v>
      </c>
      <c r="K37" s="305">
        <v>711</v>
      </c>
      <c r="L37" s="305">
        <v>87244</v>
      </c>
      <c r="M37" s="305">
        <v>872</v>
      </c>
      <c r="N37" s="305">
        <v>998</v>
      </c>
      <c r="O37" s="305">
        <v>906</v>
      </c>
      <c r="P37" s="305">
        <v>10823</v>
      </c>
      <c r="Q37" s="305">
        <v>462</v>
      </c>
      <c r="R37" s="305">
        <v>546</v>
      </c>
      <c r="S37" s="305">
        <v>493</v>
      </c>
      <c r="T37" s="305">
        <v>37294</v>
      </c>
      <c r="U37" s="305">
        <v>536</v>
      </c>
      <c r="V37" s="305">
        <v>593</v>
      </c>
      <c r="W37" s="305">
        <v>545</v>
      </c>
      <c r="X37" s="305">
        <v>31752</v>
      </c>
    </row>
    <row r="38" spans="2:24" ht="12" customHeight="1" x14ac:dyDescent="0.15">
      <c r="B38" s="65"/>
      <c r="C38" s="289">
        <v>9</v>
      </c>
      <c r="D38" s="30"/>
      <c r="E38" s="305">
        <v>630</v>
      </c>
      <c r="F38" s="305">
        <v>714</v>
      </c>
      <c r="G38" s="305">
        <v>655</v>
      </c>
      <c r="H38" s="305">
        <v>29503</v>
      </c>
      <c r="I38" s="305">
        <v>630</v>
      </c>
      <c r="J38" s="305">
        <v>788</v>
      </c>
      <c r="K38" s="305">
        <v>716</v>
      </c>
      <c r="L38" s="305">
        <v>112787</v>
      </c>
      <c r="M38" s="305">
        <v>872</v>
      </c>
      <c r="N38" s="305">
        <v>998</v>
      </c>
      <c r="O38" s="305">
        <v>907</v>
      </c>
      <c r="P38" s="305">
        <v>14644</v>
      </c>
      <c r="Q38" s="305">
        <v>473</v>
      </c>
      <c r="R38" s="305">
        <v>553</v>
      </c>
      <c r="S38" s="305">
        <v>516</v>
      </c>
      <c r="T38" s="305">
        <v>35512</v>
      </c>
      <c r="U38" s="305">
        <v>541</v>
      </c>
      <c r="V38" s="305">
        <v>583</v>
      </c>
      <c r="W38" s="305">
        <v>568</v>
      </c>
      <c r="X38" s="305">
        <v>30784</v>
      </c>
    </row>
    <row r="39" spans="2:24" ht="12" customHeight="1" x14ac:dyDescent="0.15">
      <c r="B39" s="65"/>
      <c r="C39" s="289">
        <v>10</v>
      </c>
      <c r="D39" s="30"/>
      <c r="E39" s="305">
        <v>609</v>
      </c>
      <c r="F39" s="305">
        <v>714</v>
      </c>
      <c r="G39" s="305">
        <v>651.91225442732161</v>
      </c>
      <c r="H39" s="305">
        <v>28098</v>
      </c>
      <c r="I39" s="305">
        <v>672</v>
      </c>
      <c r="J39" s="305">
        <v>787.5</v>
      </c>
      <c r="K39" s="305">
        <v>719.3371012299267</v>
      </c>
      <c r="L39" s="305">
        <v>141874.5</v>
      </c>
      <c r="M39" s="305">
        <v>871.5</v>
      </c>
      <c r="N39" s="305">
        <v>1008</v>
      </c>
      <c r="O39" s="305">
        <v>911.16002249167366</v>
      </c>
      <c r="P39" s="305">
        <v>15506.8</v>
      </c>
      <c r="Q39" s="305">
        <v>472.5</v>
      </c>
      <c r="R39" s="305">
        <v>563.11500000000001</v>
      </c>
      <c r="S39" s="305">
        <v>510.89096133797091</v>
      </c>
      <c r="T39" s="305">
        <v>42690.7</v>
      </c>
      <c r="U39" s="305">
        <v>582.75</v>
      </c>
      <c r="V39" s="305">
        <v>600.6</v>
      </c>
      <c r="W39" s="305">
        <v>588.9775862068966</v>
      </c>
      <c r="X39" s="305">
        <v>11795.5</v>
      </c>
    </row>
    <row r="40" spans="2:24" ht="12" customHeight="1" x14ac:dyDescent="0.15">
      <c r="B40" s="67"/>
      <c r="C40" s="132">
        <v>11</v>
      </c>
      <c r="D40" s="18"/>
      <c r="E40" s="308">
        <v>609</v>
      </c>
      <c r="F40" s="308">
        <v>705.81000000000006</v>
      </c>
      <c r="G40" s="308">
        <v>643.73619995667002</v>
      </c>
      <c r="H40" s="308">
        <v>30595.1</v>
      </c>
      <c r="I40" s="308">
        <v>649.95000000000005</v>
      </c>
      <c r="J40" s="308">
        <v>766.5</v>
      </c>
      <c r="K40" s="308">
        <v>719.53757715959557</v>
      </c>
      <c r="L40" s="308">
        <v>188170.5</v>
      </c>
      <c r="M40" s="308">
        <v>859.11000000000013</v>
      </c>
      <c r="N40" s="308">
        <v>903</v>
      </c>
      <c r="O40" s="308">
        <v>875.36860588268041</v>
      </c>
      <c r="P40" s="308">
        <v>19899.400000000001</v>
      </c>
      <c r="Q40" s="308">
        <v>493.5</v>
      </c>
      <c r="R40" s="308">
        <v>619.5</v>
      </c>
      <c r="S40" s="308">
        <v>558.63972575317769</v>
      </c>
      <c r="T40" s="308">
        <v>77781.399999999994</v>
      </c>
      <c r="U40" s="308">
        <v>556.5</v>
      </c>
      <c r="V40" s="308">
        <v>600.6</v>
      </c>
      <c r="W40" s="308">
        <v>569.76220111365865</v>
      </c>
      <c r="X40" s="311">
        <v>10163.9</v>
      </c>
    </row>
    <row r="41" spans="2:24" ht="12" customHeight="1" x14ac:dyDescent="0.15">
      <c r="B41" s="414"/>
      <c r="C41" s="415"/>
      <c r="D41" s="333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</row>
    <row r="42" spans="2:24" ht="12" customHeight="1" x14ac:dyDescent="0.15">
      <c r="B42" s="418"/>
      <c r="C42" s="419"/>
      <c r="D42" s="337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</row>
    <row r="43" spans="2:24" ht="12" customHeight="1" x14ac:dyDescent="0.15">
      <c r="B43" s="418">
        <v>40452</v>
      </c>
      <c r="C43" s="419"/>
      <c r="D43" s="337">
        <v>40466</v>
      </c>
      <c r="E43" s="305">
        <v>609</v>
      </c>
      <c r="F43" s="305">
        <v>700.03500000000008</v>
      </c>
      <c r="G43" s="305">
        <v>647.38146680084594</v>
      </c>
      <c r="H43" s="305">
        <v>17058</v>
      </c>
      <c r="I43" s="305">
        <v>651</v>
      </c>
      <c r="J43" s="305">
        <v>766.5</v>
      </c>
      <c r="K43" s="305">
        <v>720.23396875840933</v>
      </c>
      <c r="L43" s="305">
        <v>100839.7</v>
      </c>
      <c r="M43" s="305">
        <v>859.11000000000013</v>
      </c>
      <c r="N43" s="305">
        <v>903</v>
      </c>
      <c r="O43" s="305">
        <v>875.17633587786202</v>
      </c>
      <c r="P43" s="305">
        <v>10604.5</v>
      </c>
      <c r="Q43" s="305">
        <v>493.5</v>
      </c>
      <c r="R43" s="305">
        <v>619.5</v>
      </c>
      <c r="S43" s="305">
        <v>543.11496828386487</v>
      </c>
      <c r="T43" s="305">
        <v>33237.300000000003</v>
      </c>
      <c r="U43" s="305">
        <v>556.5</v>
      </c>
      <c r="V43" s="305">
        <v>600.6</v>
      </c>
      <c r="W43" s="305">
        <v>570.1835348523532</v>
      </c>
      <c r="X43" s="305">
        <v>5647.5</v>
      </c>
    </row>
    <row r="44" spans="2:24" ht="12" customHeight="1" x14ac:dyDescent="0.15">
      <c r="B44" s="420">
        <v>40469</v>
      </c>
      <c r="C44" s="421"/>
      <c r="D44" s="342">
        <v>40480</v>
      </c>
      <c r="E44" s="308">
        <v>609</v>
      </c>
      <c r="F44" s="308">
        <v>705.81000000000006</v>
      </c>
      <c r="G44" s="308">
        <v>639.18606439704706</v>
      </c>
      <c r="H44" s="308">
        <v>13537.1</v>
      </c>
      <c r="I44" s="308">
        <v>649.95000000000005</v>
      </c>
      <c r="J44" s="308">
        <v>766.5</v>
      </c>
      <c r="K44" s="308">
        <v>718.7371514272478</v>
      </c>
      <c r="L44" s="308">
        <v>87330.8</v>
      </c>
      <c r="M44" s="308">
        <v>871.5</v>
      </c>
      <c r="N44" s="308">
        <v>903</v>
      </c>
      <c r="O44" s="308">
        <v>875.60140075583286</v>
      </c>
      <c r="P44" s="308">
        <v>9294.9</v>
      </c>
      <c r="Q44" s="308">
        <v>493.5</v>
      </c>
      <c r="R44" s="308">
        <v>619.5</v>
      </c>
      <c r="S44" s="308">
        <v>568.83010913638248</v>
      </c>
      <c r="T44" s="308">
        <v>44544.1</v>
      </c>
      <c r="U44" s="308">
        <v>556.5</v>
      </c>
      <c r="V44" s="308">
        <v>600.6</v>
      </c>
      <c r="W44" s="308">
        <v>569.36432697993905</v>
      </c>
      <c r="X44" s="308">
        <v>4516.3999999999996</v>
      </c>
    </row>
    <row r="45" spans="2:24" ht="3.75" customHeight="1" x14ac:dyDescent="0.15">
      <c r="B45" s="9"/>
      <c r="C45" s="9"/>
      <c r="D45" s="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2:24" ht="12.75" customHeight="1" x14ac:dyDescent="0.15">
      <c r="B46" s="24" t="s">
        <v>35</v>
      </c>
      <c r="C46" s="19" t="s">
        <v>67</v>
      </c>
    </row>
    <row r="47" spans="2:24" ht="12.75" customHeight="1" x14ac:dyDescent="0.15">
      <c r="B47" s="25" t="s">
        <v>32</v>
      </c>
      <c r="C47" s="19" t="s">
        <v>360</v>
      </c>
    </row>
    <row r="48" spans="2:24" ht="12.75" customHeight="1" x14ac:dyDescent="0.15">
      <c r="B48" s="25" t="s">
        <v>36</v>
      </c>
      <c r="C48" s="19" t="s">
        <v>37</v>
      </c>
    </row>
    <row r="49" spans="2:15" x14ac:dyDescent="0.15">
      <c r="B49" s="25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445"/>
      <c r="M53" s="446"/>
      <c r="N53" s="445"/>
      <c r="O53" s="9"/>
    </row>
    <row r="54" spans="2:15" ht="13.5" x14ac:dyDescent="0.15">
      <c r="K54" s="9"/>
      <c r="L54" s="447"/>
      <c r="M54" s="446"/>
      <c r="N54" s="447"/>
      <c r="O54" s="9"/>
    </row>
    <row r="55" spans="2:15" ht="13.5" x14ac:dyDescent="0.15">
      <c r="K55" s="9"/>
      <c r="L55" s="447"/>
      <c r="M55" s="446"/>
      <c r="N55" s="447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7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T48"/>
  <sheetViews>
    <sheetView zoomScale="75" workbookViewId="0">
      <selection activeCell="H20" sqref="H20"/>
    </sheetView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321"/>
      <c r="C1" s="321"/>
      <c r="D1" s="321"/>
    </row>
    <row r="2" spans="2:20" ht="12.75" customHeight="1" x14ac:dyDescent="0.15">
      <c r="B2" s="19" t="str">
        <f>近輸入豚1!B2&amp;" 　（つづき）"</f>
        <v>(3)輸入豚肉の品目別価格 　（つづき）</v>
      </c>
      <c r="C2" s="288"/>
      <c r="D2" s="288"/>
    </row>
    <row r="3" spans="2:20" ht="12.75" customHeight="1" x14ac:dyDescent="0.15">
      <c r="B3" s="288"/>
      <c r="C3" s="288"/>
      <c r="D3" s="288"/>
      <c r="T3" s="20" t="s">
        <v>10</v>
      </c>
    </row>
    <row r="4" spans="2:20" ht="3.75" customHeight="1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2:20" ht="12" customHeight="1" x14ac:dyDescent="0.15">
      <c r="B5" s="63"/>
      <c r="C5" s="403" t="s">
        <v>261</v>
      </c>
      <c r="D5" s="404"/>
      <c r="E5" s="15" t="s">
        <v>361</v>
      </c>
      <c r="F5" s="405"/>
      <c r="G5" s="405"/>
      <c r="H5" s="406"/>
      <c r="I5" s="15" t="s">
        <v>362</v>
      </c>
      <c r="J5" s="405"/>
      <c r="K5" s="405"/>
      <c r="L5" s="406"/>
      <c r="M5" s="15" t="s">
        <v>363</v>
      </c>
      <c r="N5" s="405"/>
      <c r="O5" s="405"/>
      <c r="P5" s="406"/>
      <c r="Q5" s="15" t="s">
        <v>364</v>
      </c>
      <c r="R5" s="405"/>
      <c r="S5" s="405"/>
      <c r="T5" s="406"/>
    </row>
    <row r="6" spans="2:20" ht="12" customHeight="1" x14ac:dyDescent="0.15">
      <c r="B6" s="8"/>
      <c r="C6" s="10"/>
      <c r="D6" s="18"/>
      <c r="E6" s="10"/>
      <c r="F6" s="407"/>
      <c r="G6" s="407"/>
      <c r="H6" s="408"/>
      <c r="I6" s="10"/>
      <c r="J6" s="407"/>
      <c r="K6" s="407"/>
      <c r="L6" s="408"/>
      <c r="M6" s="10"/>
      <c r="N6" s="407"/>
      <c r="O6" s="407"/>
      <c r="P6" s="408"/>
      <c r="Q6" s="10"/>
      <c r="R6" s="407"/>
      <c r="S6" s="407"/>
      <c r="T6" s="408"/>
    </row>
    <row r="7" spans="2:20" ht="12" customHeight="1" x14ac:dyDescent="0.15">
      <c r="B7" s="297" t="s">
        <v>316</v>
      </c>
      <c r="C7" s="298"/>
      <c r="D7" s="299"/>
      <c r="E7" s="327" t="s">
        <v>275</v>
      </c>
      <c r="F7" s="327" t="s">
        <v>173</v>
      </c>
      <c r="G7" s="327" t="s">
        <v>276</v>
      </c>
      <c r="H7" s="327" t="s">
        <v>8</v>
      </c>
      <c r="I7" s="327" t="s">
        <v>275</v>
      </c>
      <c r="J7" s="327" t="s">
        <v>173</v>
      </c>
      <c r="K7" s="327" t="s">
        <v>276</v>
      </c>
      <c r="L7" s="327" t="s">
        <v>8</v>
      </c>
      <c r="M7" s="327" t="s">
        <v>275</v>
      </c>
      <c r="N7" s="327" t="s">
        <v>173</v>
      </c>
      <c r="O7" s="327" t="s">
        <v>276</v>
      </c>
      <c r="P7" s="327" t="s">
        <v>8</v>
      </c>
      <c r="Q7" s="327" t="s">
        <v>275</v>
      </c>
      <c r="R7" s="327" t="s">
        <v>173</v>
      </c>
      <c r="S7" s="327" t="s">
        <v>276</v>
      </c>
      <c r="T7" s="327" t="s">
        <v>8</v>
      </c>
    </row>
    <row r="8" spans="2:20" ht="12" customHeight="1" x14ac:dyDescent="0.15">
      <c r="B8" s="10"/>
      <c r="C8" s="12"/>
      <c r="D8" s="18"/>
      <c r="E8" s="328"/>
      <c r="F8" s="328"/>
      <c r="G8" s="328" t="s">
        <v>277</v>
      </c>
      <c r="H8" s="328"/>
      <c r="I8" s="328"/>
      <c r="J8" s="328"/>
      <c r="K8" s="328" t="s">
        <v>277</v>
      </c>
      <c r="L8" s="328"/>
      <c r="M8" s="328"/>
      <c r="N8" s="328"/>
      <c r="O8" s="328" t="s">
        <v>277</v>
      </c>
      <c r="P8" s="328"/>
      <c r="Q8" s="328"/>
      <c r="R8" s="328"/>
      <c r="S8" s="328" t="s">
        <v>277</v>
      </c>
      <c r="T8" s="328"/>
    </row>
    <row r="9" spans="2:20" ht="12" customHeight="1" x14ac:dyDescent="0.15">
      <c r="B9" s="300" t="s">
        <v>72</v>
      </c>
      <c r="C9" s="129">
        <v>19</v>
      </c>
      <c r="D9" s="17" t="s">
        <v>105</v>
      </c>
      <c r="E9" s="302">
        <v>777</v>
      </c>
      <c r="F9" s="302">
        <v>966</v>
      </c>
      <c r="G9" s="302">
        <v>840</v>
      </c>
      <c r="H9" s="302">
        <v>18536</v>
      </c>
      <c r="I9" s="302">
        <v>604</v>
      </c>
      <c r="J9" s="302">
        <v>693</v>
      </c>
      <c r="K9" s="302">
        <v>628</v>
      </c>
      <c r="L9" s="302">
        <v>413495</v>
      </c>
      <c r="M9" s="302">
        <v>599</v>
      </c>
      <c r="N9" s="302">
        <v>683</v>
      </c>
      <c r="O9" s="302">
        <v>622</v>
      </c>
      <c r="P9" s="302">
        <v>592278</v>
      </c>
      <c r="Q9" s="302">
        <v>777</v>
      </c>
      <c r="R9" s="302">
        <v>935</v>
      </c>
      <c r="S9" s="302">
        <v>854</v>
      </c>
      <c r="T9" s="302">
        <v>94018</v>
      </c>
    </row>
    <row r="10" spans="2:20" ht="12" customHeight="1" x14ac:dyDescent="0.15">
      <c r="B10" s="65"/>
      <c r="C10" s="289">
        <v>20</v>
      </c>
      <c r="D10" s="30"/>
      <c r="E10" s="305">
        <v>714</v>
      </c>
      <c r="F10" s="305">
        <v>893</v>
      </c>
      <c r="G10" s="305">
        <v>789</v>
      </c>
      <c r="H10" s="305">
        <v>28862</v>
      </c>
      <c r="I10" s="305">
        <v>599</v>
      </c>
      <c r="J10" s="305">
        <v>714</v>
      </c>
      <c r="K10" s="305">
        <v>633</v>
      </c>
      <c r="L10" s="305">
        <v>277035</v>
      </c>
      <c r="M10" s="305">
        <v>599</v>
      </c>
      <c r="N10" s="305">
        <v>683</v>
      </c>
      <c r="O10" s="305">
        <v>623</v>
      </c>
      <c r="P10" s="305">
        <v>621131</v>
      </c>
      <c r="Q10" s="305">
        <v>693</v>
      </c>
      <c r="R10" s="305">
        <v>872</v>
      </c>
      <c r="S10" s="305">
        <v>785</v>
      </c>
      <c r="T10" s="305">
        <v>64680</v>
      </c>
    </row>
    <row r="11" spans="2:20" ht="12" customHeight="1" x14ac:dyDescent="0.15">
      <c r="B11" s="67"/>
      <c r="C11" s="132">
        <v>21</v>
      </c>
      <c r="D11" s="18"/>
      <c r="E11" s="308">
        <v>695</v>
      </c>
      <c r="F11" s="308">
        <v>817</v>
      </c>
      <c r="G11" s="308">
        <v>767</v>
      </c>
      <c r="H11" s="308">
        <v>32890</v>
      </c>
      <c r="I11" s="308">
        <v>462</v>
      </c>
      <c r="J11" s="308">
        <v>662</v>
      </c>
      <c r="K11" s="308">
        <v>559</v>
      </c>
      <c r="L11" s="308">
        <v>290202</v>
      </c>
      <c r="M11" s="308">
        <v>546</v>
      </c>
      <c r="N11" s="308">
        <v>683</v>
      </c>
      <c r="O11" s="308">
        <v>594</v>
      </c>
      <c r="P11" s="308">
        <v>403917</v>
      </c>
      <c r="Q11" s="308">
        <v>680</v>
      </c>
      <c r="R11" s="308">
        <v>893</v>
      </c>
      <c r="S11" s="308">
        <v>790</v>
      </c>
      <c r="T11" s="308">
        <v>18540</v>
      </c>
    </row>
    <row r="12" spans="2:20" ht="12" customHeight="1" x14ac:dyDescent="0.15">
      <c r="B12" s="65" t="s">
        <v>317</v>
      </c>
      <c r="C12" s="289">
        <v>3</v>
      </c>
      <c r="D12" s="30"/>
      <c r="E12" s="305">
        <v>725</v>
      </c>
      <c r="F12" s="305">
        <v>893</v>
      </c>
      <c r="G12" s="305">
        <v>775</v>
      </c>
      <c r="H12" s="305">
        <v>833</v>
      </c>
      <c r="I12" s="305">
        <v>504</v>
      </c>
      <c r="J12" s="305">
        <v>575</v>
      </c>
      <c r="K12" s="305">
        <v>526</v>
      </c>
      <c r="L12" s="305">
        <v>22920</v>
      </c>
      <c r="M12" s="305">
        <v>560</v>
      </c>
      <c r="N12" s="305">
        <v>642</v>
      </c>
      <c r="O12" s="305">
        <v>575</v>
      </c>
      <c r="P12" s="305">
        <v>42592</v>
      </c>
      <c r="Q12" s="305">
        <v>798</v>
      </c>
      <c r="R12" s="305">
        <v>878</v>
      </c>
      <c r="S12" s="305">
        <v>820</v>
      </c>
      <c r="T12" s="305">
        <v>1575</v>
      </c>
    </row>
    <row r="13" spans="2:20" ht="12" customHeight="1" x14ac:dyDescent="0.15">
      <c r="B13" s="65"/>
      <c r="C13" s="289">
        <v>4</v>
      </c>
      <c r="D13" s="30"/>
      <c r="E13" s="305">
        <v>764</v>
      </c>
      <c r="F13" s="305">
        <v>872</v>
      </c>
      <c r="G13" s="305">
        <v>793</v>
      </c>
      <c r="H13" s="305">
        <v>896</v>
      </c>
      <c r="I13" s="305">
        <v>525</v>
      </c>
      <c r="J13" s="305">
        <v>578</v>
      </c>
      <c r="K13" s="305">
        <v>530</v>
      </c>
      <c r="L13" s="305">
        <v>23674</v>
      </c>
      <c r="M13" s="305">
        <v>588</v>
      </c>
      <c r="N13" s="305">
        <v>704</v>
      </c>
      <c r="O13" s="305">
        <v>618</v>
      </c>
      <c r="P13" s="305">
        <v>33795</v>
      </c>
      <c r="Q13" s="305">
        <v>777</v>
      </c>
      <c r="R13" s="305">
        <v>893</v>
      </c>
      <c r="S13" s="305">
        <v>814</v>
      </c>
      <c r="T13" s="305">
        <v>1475</v>
      </c>
    </row>
    <row r="14" spans="2:20" ht="12" customHeight="1" x14ac:dyDescent="0.15">
      <c r="B14" s="65"/>
      <c r="C14" s="289">
        <v>5</v>
      </c>
      <c r="D14" s="30"/>
      <c r="E14" s="305">
        <v>754</v>
      </c>
      <c r="F14" s="305">
        <v>880</v>
      </c>
      <c r="G14" s="305">
        <v>814</v>
      </c>
      <c r="H14" s="305">
        <v>1377</v>
      </c>
      <c r="I14" s="305">
        <v>546</v>
      </c>
      <c r="J14" s="305">
        <v>609</v>
      </c>
      <c r="K14" s="305">
        <v>570</v>
      </c>
      <c r="L14" s="305">
        <v>13868</v>
      </c>
      <c r="M14" s="305">
        <v>557</v>
      </c>
      <c r="N14" s="305">
        <v>642</v>
      </c>
      <c r="O14" s="305">
        <v>569</v>
      </c>
      <c r="P14" s="305">
        <v>39909</v>
      </c>
      <c r="Q14" s="305">
        <v>798</v>
      </c>
      <c r="R14" s="305">
        <v>862</v>
      </c>
      <c r="S14" s="305">
        <v>823</v>
      </c>
      <c r="T14" s="305">
        <v>865</v>
      </c>
    </row>
    <row r="15" spans="2:20" ht="12" customHeight="1" x14ac:dyDescent="0.15">
      <c r="B15" s="65"/>
      <c r="C15" s="289">
        <v>6</v>
      </c>
      <c r="D15" s="30"/>
      <c r="E15" s="305">
        <v>777</v>
      </c>
      <c r="F15" s="305">
        <v>819</v>
      </c>
      <c r="G15" s="305">
        <v>805</v>
      </c>
      <c r="H15" s="305">
        <v>783</v>
      </c>
      <c r="I15" s="305">
        <v>551</v>
      </c>
      <c r="J15" s="305">
        <v>630</v>
      </c>
      <c r="K15" s="305">
        <v>568</v>
      </c>
      <c r="L15" s="305">
        <v>18470</v>
      </c>
      <c r="M15" s="305">
        <v>557</v>
      </c>
      <c r="N15" s="305">
        <v>620</v>
      </c>
      <c r="O15" s="305">
        <v>572</v>
      </c>
      <c r="P15" s="305">
        <v>36858</v>
      </c>
      <c r="Q15" s="305">
        <v>735</v>
      </c>
      <c r="R15" s="305">
        <v>869</v>
      </c>
      <c r="S15" s="305">
        <v>819</v>
      </c>
      <c r="T15" s="305">
        <v>445</v>
      </c>
    </row>
    <row r="16" spans="2:20" ht="12" customHeight="1" x14ac:dyDescent="0.15">
      <c r="B16" s="65"/>
      <c r="C16" s="289">
        <v>7</v>
      </c>
      <c r="D16" s="30"/>
      <c r="E16" s="305">
        <v>719</v>
      </c>
      <c r="F16" s="305">
        <v>839</v>
      </c>
      <c r="G16" s="305">
        <v>781</v>
      </c>
      <c r="H16" s="305">
        <v>620</v>
      </c>
      <c r="I16" s="305">
        <v>557</v>
      </c>
      <c r="J16" s="305">
        <v>662</v>
      </c>
      <c r="K16" s="305">
        <v>574</v>
      </c>
      <c r="L16" s="305">
        <v>17641</v>
      </c>
      <c r="M16" s="305">
        <v>525</v>
      </c>
      <c r="N16" s="305">
        <v>652</v>
      </c>
      <c r="O16" s="305">
        <v>560</v>
      </c>
      <c r="P16" s="305">
        <v>25068</v>
      </c>
      <c r="Q16" s="305">
        <v>704</v>
      </c>
      <c r="R16" s="305">
        <v>861</v>
      </c>
      <c r="S16" s="305">
        <v>777</v>
      </c>
      <c r="T16" s="305">
        <v>975</v>
      </c>
    </row>
    <row r="17" spans="2:20" ht="12" customHeight="1" x14ac:dyDescent="0.15">
      <c r="B17" s="65"/>
      <c r="C17" s="289">
        <v>8</v>
      </c>
      <c r="D17" s="30"/>
      <c r="E17" s="305">
        <v>705</v>
      </c>
      <c r="F17" s="305">
        <v>837</v>
      </c>
      <c r="G17" s="305">
        <v>781</v>
      </c>
      <c r="H17" s="305">
        <v>610</v>
      </c>
      <c r="I17" s="305">
        <v>557</v>
      </c>
      <c r="J17" s="305">
        <v>662</v>
      </c>
      <c r="K17" s="305">
        <v>582</v>
      </c>
      <c r="L17" s="305">
        <v>15106</v>
      </c>
      <c r="M17" s="305">
        <v>525</v>
      </c>
      <c r="N17" s="305">
        <v>642</v>
      </c>
      <c r="O17" s="305">
        <v>562</v>
      </c>
      <c r="P17" s="305">
        <v>27941</v>
      </c>
      <c r="Q17" s="305">
        <v>704</v>
      </c>
      <c r="R17" s="305">
        <v>851</v>
      </c>
      <c r="S17" s="305">
        <v>773</v>
      </c>
      <c r="T17" s="305">
        <v>1105</v>
      </c>
    </row>
    <row r="18" spans="2:20" ht="12" customHeight="1" x14ac:dyDescent="0.15">
      <c r="B18" s="65"/>
      <c r="C18" s="289">
        <v>9</v>
      </c>
      <c r="D18" s="30"/>
      <c r="E18" s="305">
        <v>721</v>
      </c>
      <c r="F18" s="305">
        <v>832</v>
      </c>
      <c r="G18" s="305">
        <v>779</v>
      </c>
      <c r="H18" s="305">
        <v>525</v>
      </c>
      <c r="I18" s="305">
        <v>557</v>
      </c>
      <c r="J18" s="305">
        <v>660</v>
      </c>
      <c r="K18" s="305">
        <v>578</v>
      </c>
      <c r="L18" s="305">
        <v>23660</v>
      </c>
      <c r="M18" s="305">
        <v>525</v>
      </c>
      <c r="N18" s="305">
        <v>630</v>
      </c>
      <c r="O18" s="305">
        <v>555</v>
      </c>
      <c r="P18" s="305">
        <v>21433</v>
      </c>
      <c r="Q18" s="305">
        <v>714</v>
      </c>
      <c r="R18" s="305">
        <v>872</v>
      </c>
      <c r="S18" s="305">
        <v>812</v>
      </c>
      <c r="T18" s="305">
        <v>1110</v>
      </c>
    </row>
    <row r="19" spans="2:20" ht="12" customHeight="1" x14ac:dyDescent="0.15">
      <c r="B19" s="65"/>
      <c r="C19" s="289">
        <v>10</v>
      </c>
      <c r="D19" s="30"/>
      <c r="E19" s="305">
        <v>716.31000000000006</v>
      </c>
      <c r="F19" s="305">
        <v>819</v>
      </c>
      <c r="G19" s="305">
        <v>763.8061023622048</v>
      </c>
      <c r="H19" s="305">
        <v>689.1</v>
      </c>
      <c r="I19" s="305">
        <v>556.08000000000004</v>
      </c>
      <c r="J19" s="305">
        <v>626.53500000000008</v>
      </c>
      <c r="K19" s="305">
        <v>572.86632187542341</v>
      </c>
      <c r="L19" s="305">
        <v>22707.8</v>
      </c>
      <c r="M19" s="305">
        <v>588</v>
      </c>
      <c r="N19" s="305">
        <v>630</v>
      </c>
      <c r="O19" s="305">
        <v>603.74425811155675</v>
      </c>
      <c r="P19" s="305">
        <v>20296.599999999999</v>
      </c>
      <c r="Q19" s="305">
        <v>714</v>
      </c>
      <c r="R19" s="305">
        <v>892.5</v>
      </c>
      <c r="S19" s="305">
        <v>793.58580000000006</v>
      </c>
      <c r="T19" s="305">
        <v>950</v>
      </c>
    </row>
    <row r="20" spans="2:20" ht="12" customHeight="1" x14ac:dyDescent="0.15">
      <c r="B20" s="67"/>
      <c r="C20" s="132">
        <v>11</v>
      </c>
      <c r="D20" s="18"/>
      <c r="E20" s="308">
        <v>787.5</v>
      </c>
      <c r="F20" s="308">
        <v>871.5</v>
      </c>
      <c r="G20" s="308">
        <v>814.08437500000014</v>
      </c>
      <c r="H20" s="308">
        <v>1005.0999999999999</v>
      </c>
      <c r="I20" s="308">
        <v>546</v>
      </c>
      <c r="J20" s="308">
        <v>588</v>
      </c>
      <c r="K20" s="308">
        <v>556.7638840070299</v>
      </c>
      <c r="L20" s="308">
        <v>21770.9</v>
      </c>
      <c r="M20" s="308">
        <v>546</v>
      </c>
      <c r="N20" s="308">
        <v>635.56499999999994</v>
      </c>
      <c r="O20" s="308">
        <v>564.7224239070282</v>
      </c>
      <c r="P20" s="308">
        <v>24086.2</v>
      </c>
      <c r="Q20" s="308">
        <v>703.5</v>
      </c>
      <c r="R20" s="308">
        <v>882</v>
      </c>
      <c r="S20" s="308">
        <v>821.13067415730347</v>
      </c>
      <c r="T20" s="311">
        <v>960</v>
      </c>
    </row>
    <row r="21" spans="2:20" ht="12" customHeight="1" x14ac:dyDescent="0.15">
      <c r="B21" s="414"/>
      <c r="C21" s="415"/>
      <c r="D21" s="333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</row>
    <row r="22" spans="2:20" ht="12" customHeight="1" x14ac:dyDescent="0.15">
      <c r="B22" s="416"/>
      <c r="C22" s="417"/>
      <c r="D22" s="331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</row>
    <row r="23" spans="2:20" ht="12" customHeight="1" x14ac:dyDescent="0.15">
      <c r="B23" s="418">
        <v>40483</v>
      </c>
      <c r="C23" s="419"/>
      <c r="D23" s="337">
        <v>40497</v>
      </c>
      <c r="E23" s="305">
        <v>787.5</v>
      </c>
      <c r="F23" s="305">
        <v>871.5</v>
      </c>
      <c r="G23" s="305">
        <v>818.76692139738009</v>
      </c>
      <c r="H23" s="305">
        <v>701.4</v>
      </c>
      <c r="I23" s="305">
        <v>546</v>
      </c>
      <c r="J23" s="305">
        <v>588</v>
      </c>
      <c r="K23" s="305">
        <v>558.39768435390999</v>
      </c>
      <c r="L23" s="305">
        <v>13521.9</v>
      </c>
      <c r="M23" s="305">
        <v>546</v>
      </c>
      <c r="N23" s="305">
        <v>635.56499999999994</v>
      </c>
      <c r="O23" s="305">
        <v>564.50108193173992</v>
      </c>
      <c r="P23" s="305">
        <v>15313.2</v>
      </c>
      <c r="Q23" s="305">
        <v>735</v>
      </c>
      <c r="R23" s="305">
        <v>857.0100000000001</v>
      </c>
      <c r="S23" s="305">
        <v>825.8172222222222</v>
      </c>
      <c r="T23" s="305">
        <v>555</v>
      </c>
    </row>
    <row r="24" spans="2:20" ht="12" customHeight="1" x14ac:dyDescent="0.15">
      <c r="B24" s="420">
        <v>40498</v>
      </c>
      <c r="C24" s="421"/>
      <c r="D24" s="342">
        <v>40512</v>
      </c>
      <c r="E24" s="308">
        <v>793.06499999999994</v>
      </c>
      <c r="F24" s="308">
        <v>793.06499999999994</v>
      </c>
      <c r="G24" s="308">
        <v>793.05882352941171</v>
      </c>
      <c r="H24" s="308">
        <v>303.7</v>
      </c>
      <c r="I24" s="308">
        <v>546</v>
      </c>
      <c r="J24" s="308">
        <v>579.28500000000008</v>
      </c>
      <c r="K24" s="308">
        <v>555.02144413629151</v>
      </c>
      <c r="L24" s="308">
        <v>8249</v>
      </c>
      <c r="M24" s="308">
        <v>546</v>
      </c>
      <c r="N24" s="308">
        <v>619.5</v>
      </c>
      <c r="O24" s="308">
        <v>565.18249965926134</v>
      </c>
      <c r="P24" s="308">
        <v>8773</v>
      </c>
      <c r="Q24" s="125">
        <v>703.5</v>
      </c>
      <c r="R24" s="125">
        <v>882</v>
      </c>
      <c r="S24" s="125">
        <v>813.9</v>
      </c>
      <c r="T24" s="308">
        <v>405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7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Y43"/>
  <sheetViews>
    <sheetView zoomScale="75" workbookViewId="0">
      <selection activeCell="H25" sqref="H25"/>
    </sheetView>
  </sheetViews>
  <sheetFormatPr defaultColWidth="7.5" defaultRowHeight="12" x14ac:dyDescent="0.15"/>
  <cols>
    <col min="1" max="1" width="0.5" style="450" customWidth="1"/>
    <col min="2" max="2" width="5.625" style="450" customWidth="1"/>
    <col min="3" max="3" width="2.75" style="450" customWidth="1"/>
    <col min="4" max="4" width="6" style="450" customWidth="1"/>
    <col min="5" max="5" width="5.5" style="450" customWidth="1"/>
    <col min="6" max="7" width="5.875" style="450" customWidth="1"/>
    <col min="8" max="8" width="8.5" style="450" customWidth="1"/>
    <col min="9" max="9" width="5.75" style="450" customWidth="1"/>
    <col min="10" max="11" width="5.875" style="450" customWidth="1"/>
    <col min="12" max="12" width="8" style="450" customWidth="1"/>
    <col min="13" max="13" width="5.5" style="450" customWidth="1"/>
    <col min="14" max="15" width="5.875" style="450" customWidth="1"/>
    <col min="16" max="16" width="7.625" style="450" bestFit="1" customWidth="1"/>
    <col min="17" max="17" width="5.375" style="450" customWidth="1"/>
    <col min="18" max="19" width="5.875" style="450" customWidth="1"/>
    <col min="20" max="20" width="7.625" style="450" bestFit="1" customWidth="1"/>
    <col min="21" max="21" width="5.375" style="450" customWidth="1"/>
    <col min="22" max="23" width="5.875" style="450" customWidth="1"/>
    <col min="24" max="24" width="7.625" style="450" bestFit="1" customWidth="1"/>
    <col min="25" max="16384" width="7.5" style="450"/>
  </cols>
  <sheetData>
    <row r="1" spans="2:25" ht="19.5" customHeight="1" x14ac:dyDescent="0.15">
      <c r="B1" s="448" t="s">
        <v>365</v>
      </c>
      <c r="C1" s="449"/>
      <c r="D1" s="449"/>
      <c r="E1" s="449"/>
      <c r="F1" s="449"/>
      <c r="G1" s="449"/>
      <c r="H1" s="449"/>
    </row>
    <row r="2" spans="2:25" x14ac:dyDescent="0.15">
      <c r="B2" s="450" t="s">
        <v>33</v>
      </c>
    </row>
    <row r="3" spans="2:25" x14ac:dyDescent="0.15">
      <c r="B3" s="450" t="s">
        <v>366</v>
      </c>
      <c r="X3" s="451" t="s">
        <v>20</v>
      </c>
    </row>
    <row r="4" spans="2:25" ht="6" customHeight="1" x14ac:dyDescent="0.15"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</row>
    <row r="5" spans="2:25" ht="13.5" customHeight="1" x14ac:dyDescent="0.15">
      <c r="B5" s="453"/>
      <c r="C5" s="454" t="s">
        <v>0</v>
      </c>
      <c r="D5" s="455"/>
      <c r="E5" s="623" t="s">
        <v>367</v>
      </c>
      <c r="F5" s="624"/>
      <c r="G5" s="624"/>
      <c r="H5" s="625"/>
      <c r="I5" s="623" t="s">
        <v>368</v>
      </c>
      <c r="J5" s="624"/>
      <c r="K5" s="624"/>
      <c r="L5" s="625"/>
      <c r="M5" s="623" t="s">
        <v>369</v>
      </c>
      <c r="N5" s="624"/>
      <c r="O5" s="624"/>
      <c r="P5" s="625"/>
      <c r="Q5" s="623" t="s">
        <v>273</v>
      </c>
      <c r="R5" s="624"/>
      <c r="S5" s="624"/>
      <c r="T5" s="625"/>
      <c r="U5" s="623" t="s">
        <v>11</v>
      </c>
      <c r="V5" s="624"/>
      <c r="W5" s="624"/>
      <c r="X5" s="625"/>
    </row>
    <row r="6" spans="2:25" x14ac:dyDescent="0.15">
      <c r="B6" s="456" t="s">
        <v>274</v>
      </c>
      <c r="C6" s="457"/>
      <c r="D6" s="458"/>
      <c r="E6" s="459" t="s">
        <v>14</v>
      </c>
      <c r="F6" s="460" t="s">
        <v>370</v>
      </c>
      <c r="G6" s="461" t="s">
        <v>371</v>
      </c>
      <c r="H6" s="460" t="s">
        <v>8</v>
      </c>
      <c r="I6" s="459" t="s">
        <v>14</v>
      </c>
      <c r="J6" s="460" t="s">
        <v>370</v>
      </c>
      <c r="K6" s="461" t="s">
        <v>371</v>
      </c>
      <c r="L6" s="460" t="s">
        <v>8</v>
      </c>
      <c r="M6" s="459" t="s">
        <v>14</v>
      </c>
      <c r="N6" s="460" t="s">
        <v>370</v>
      </c>
      <c r="O6" s="461" t="s">
        <v>371</v>
      </c>
      <c r="P6" s="460" t="s">
        <v>8</v>
      </c>
      <c r="Q6" s="459" t="s">
        <v>14</v>
      </c>
      <c r="R6" s="460" t="s">
        <v>370</v>
      </c>
      <c r="S6" s="461" t="s">
        <v>371</v>
      </c>
      <c r="T6" s="460" t="s">
        <v>8</v>
      </c>
      <c r="U6" s="459" t="s">
        <v>14</v>
      </c>
      <c r="V6" s="460" t="s">
        <v>370</v>
      </c>
      <c r="W6" s="461" t="s">
        <v>371</v>
      </c>
      <c r="X6" s="460" t="s">
        <v>8</v>
      </c>
    </row>
    <row r="7" spans="2:25" x14ac:dyDescent="0.15">
      <c r="B7" s="462"/>
      <c r="C7" s="463"/>
      <c r="D7" s="463"/>
      <c r="E7" s="464"/>
      <c r="F7" s="465"/>
      <c r="G7" s="466" t="s">
        <v>9</v>
      </c>
      <c r="H7" s="465"/>
      <c r="I7" s="464"/>
      <c r="J7" s="465"/>
      <c r="K7" s="466" t="s">
        <v>9</v>
      </c>
      <c r="L7" s="465"/>
      <c r="M7" s="464"/>
      <c r="N7" s="465"/>
      <c r="O7" s="466" t="s">
        <v>9</v>
      </c>
      <c r="P7" s="465"/>
      <c r="Q7" s="464"/>
      <c r="R7" s="465"/>
      <c r="S7" s="466" t="s">
        <v>9</v>
      </c>
      <c r="T7" s="465"/>
      <c r="U7" s="464"/>
      <c r="V7" s="465"/>
      <c r="W7" s="466" t="s">
        <v>9</v>
      </c>
      <c r="X7" s="465"/>
    </row>
    <row r="8" spans="2:25" ht="13.5" customHeight="1" x14ac:dyDescent="0.15">
      <c r="B8" s="467" t="s">
        <v>72</v>
      </c>
      <c r="C8" s="449">
        <v>17</v>
      </c>
      <c r="D8" s="450" t="s">
        <v>105</v>
      </c>
      <c r="E8" s="468">
        <v>2835</v>
      </c>
      <c r="F8" s="469">
        <v>4601</v>
      </c>
      <c r="G8" s="273">
        <v>3344</v>
      </c>
      <c r="H8" s="469">
        <v>140694</v>
      </c>
      <c r="I8" s="468">
        <v>2100</v>
      </c>
      <c r="J8" s="469">
        <v>3203</v>
      </c>
      <c r="K8" s="273">
        <v>2540</v>
      </c>
      <c r="L8" s="469">
        <v>152068</v>
      </c>
      <c r="M8" s="468">
        <v>1575</v>
      </c>
      <c r="N8" s="469">
        <v>2415</v>
      </c>
      <c r="O8" s="273">
        <v>2031</v>
      </c>
      <c r="P8" s="469">
        <v>175159</v>
      </c>
      <c r="Q8" s="468">
        <v>6300</v>
      </c>
      <c r="R8" s="469">
        <v>7875</v>
      </c>
      <c r="S8" s="273">
        <v>6819</v>
      </c>
      <c r="T8" s="469">
        <v>38565</v>
      </c>
      <c r="U8" s="468">
        <v>5250</v>
      </c>
      <c r="V8" s="469">
        <v>6825</v>
      </c>
      <c r="W8" s="273">
        <v>5857</v>
      </c>
      <c r="X8" s="470">
        <v>89168</v>
      </c>
      <c r="Y8" s="449"/>
    </row>
    <row r="9" spans="2:25" ht="13.5" customHeight="1" x14ac:dyDescent="0.15">
      <c r="B9" s="467"/>
      <c r="C9" s="449">
        <v>18</v>
      </c>
      <c r="E9" s="468">
        <v>2993</v>
      </c>
      <c r="F9" s="469">
        <v>4305</v>
      </c>
      <c r="G9" s="273">
        <v>3534</v>
      </c>
      <c r="H9" s="469">
        <v>133439</v>
      </c>
      <c r="I9" s="468">
        <v>2258</v>
      </c>
      <c r="J9" s="469">
        <v>3098</v>
      </c>
      <c r="K9" s="273">
        <v>2653</v>
      </c>
      <c r="L9" s="469">
        <v>168811</v>
      </c>
      <c r="M9" s="468">
        <v>1680</v>
      </c>
      <c r="N9" s="469">
        <v>2310</v>
      </c>
      <c r="O9" s="273">
        <v>2014</v>
      </c>
      <c r="P9" s="469">
        <v>140295</v>
      </c>
      <c r="Q9" s="468">
        <v>6300</v>
      </c>
      <c r="R9" s="469">
        <v>7770</v>
      </c>
      <c r="S9" s="273">
        <v>6956</v>
      </c>
      <c r="T9" s="469">
        <v>35182</v>
      </c>
      <c r="U9" s="468">
        <v>5460</v>
      </c>
      <c r="V9" s="469">
        <v>6825</v>
      </c>
      <c r="W9" s="273">
        <v>6054</v>
      </c>
      <c r="X9" s="469">
        <v>85675</v>
      </c>
      <c r="Y9" s="449"/>
    </row>
    <row r="10" spans="2:25" ht="13.5" customHeight="1" x14ac:dyDescent="0.15">
      <c r="B10" s="467"/>
      <c r="C10" s="449">
        <v>19</v>
      </c>
      <c r="E10" s="468">
        <v>2730</v>
      </c>
      <c r="F10" s="469">
        <v>4200</v>
      </c>
      <c r="G10" s="273">
        <v>3291</v>
      </c>
      <c r="H10" s="469">
        <v>137694</v>
      </c>
      <c r="I10" s="468">
        <v>2100</v>
      </c>
      <c r="J10" s="469">
        <v>2940</v>
      </c>
      <c r="K10" s="273">
        <v>2607</v>
      </c>
      <c r="L10" s="469">
        <v>191027</v>
      </c>
      <c r="M10" s="468">
        <v>1365</v>
      </c>
      <c r="N10" s="469">
        <v>2415</v>
      </c>
      <c r="O10" s="273">
        <v>2024</v>
      </c>
      <c r="P10" s="469">
        <v>137902</v>
      </c>
      <c r="Q10" s="468">
        <v>6510</v>
      </c>
      <c r="R10" s="469">
        <v>7875</v>
      </c>
      <c r="S10" s="273">
        <v>7009</v>
      </c>
      <c r="T10" s="469">
        <v>35713</v>
      </c>
      <c r="U10" s="468">
        <v>5250</v>
      </c>
      <c r="V10" s="469">
        <v>6510</v>
      </c>
      <c r="W10" s="273">
        <v>5737</v>
      </c>
      <c r="X10" s="469">
        <v>95998</v>
      </c>
      <c r="Y10" s="449"/>
    </row>
    <row r="11" spans="2:25" ht="13.5" customHeight="1" x14ac:dyDescent="0.15">
      <c r="B11" s="467"/>
      <c r="C11" s="449">
        <v>20</v>
      </c>
      <c r="E11" s="468">
        <v>2363</v>
      </c>
      <c r="F11" s="469">
        <v>3885</v>
      </c>
      <c r="G11" s="273">
        <v>2966</v>
      </c>
      <c r="H11" s="469">
        <v>161395</v>
      </c>
      <c r="I11" s="468">
        <v>1890</v>
      </c>
      <c r="J11" s="469">
        <v>2974</v>
      </c>
      <c r="K11" s="273">
        <v>2494</v>
      </c>
      <c r="L11" s="469">
        <v>225932</v>
      </c>
      <c r="M11" s="468">
        <v>1365</v>
      </c>
      <c r="N11" s="469">
        <v>2205</v>
      </c>
      <c r="O11" s="273">
        <v>1912</v>
      </c>
      <c r="P11" s="469">
        <v>152430</v>
      </c>
      <c r="Q11" s="468">
        <v>6090</v>
      </c>
      <c r="R11" s="469">
        <v>7350</v>
      </c>
      <c r="S11" s="273">
        <v>6793</v>
      </c>
      <c r="T11" s="469">
        <v>40325</v>
      </c>
      <c r="U11" s="468">
        <v>4200</v>
      </c>
      <c r="V11" s="469">
        <v>6458</v>
      </c>
      <c r="W11" s="273">
        <v>5140</v>
      </c>
      <c r="X11" s="469">
        <v>111778</v>
      </c>
      <c r="Y11" s="449"/>
    </row>
    <row r="12" spans="2:25" ht="13.5" customHeight="1" x14ac:dyDescent="0.15">
      <c r="B12" s="471"/>
      <c r="C12" s="452">
        <v>21</v>
      </c>
      <c r="D12" s="452"/>
      <c r="E12" s="472">
        <v>2205</v>
      </c>
      <c r="F12" s="473">
        <v>3885</v>
      </c>
      <c r="G12" s="474">
        <v>2895</v>
      </c>
      <c r="H12" s="473">
        <v>226388</v>
      </c>
      <c r="I12" s="472">
        <v>1890</v>
      </c>
      <c r="J12" s="473">
        <v>2940</v>
      </c>
      <c r="K12" s="474">
        <v>2475</v>
      </c>
      <c r="L12" s="473">
        <v>238329</v>
      </c>
      <c r="M12" s="472">
        <v>1260</v>
      </c>
      <c r="N12" s="473">
        <v>2191</v>
      </c>
      <c r="O12" s="474">
        <v>1760</v>
      </c>
      <c r="P12" s="473">
        <v>132131</v>
      </c>
      <c r="Q12" s="472">
        <v>4935</v>
      </c>
      <c r="R12" s="473">
        <v>7497</v>
      </c>
      <c r="S12" s="474">
        <v>5946</v>
      </c>
      <c r="T12" s="473">
        <v>46995</v>
      </c>
      <c r="U12" s="472">
        <v>3885</v>
      </c>
      <c r="V12" s="473">
        <v>5775</v>
      </c>
      <c r="W12" s="474">
        <v>4612</v>
      </c>
      <c r="X12" s="473">
        <v>106636</v>
      </c>
      <c r="Y12" s="449"/>
    </row>
    <row r="13" spans="2:25" ht="13.5" customHeight="1" x14ac:dyDescent="0.15">
      <c r="B13" s="7" t="s">
        <v>372</v>
      </c>
      <c r="C13" s="14">
        <v>11</v>
      </c>
      <c r="D13" s="30"/>
      <c r="E13" s="468">
        <v>2730</v>
      </c>
      <c r="F13" s="469">
        <v>3465</v>
      </c>
      <c r="G13" s="273">
        <v>3004</v>
      </c>
      <c r="H13" s="469">
        <v>16606</v>
      </c>
      <c r="I13" s="468">
        <v>2048</v>
      </c>
      <c r="J13" s="469">
        <v>2730</v>
      </c>
      <c r="K13" s="273">
        <v>2424</v>
      </c>
      <c r="L13" s="469">
        <v>23774</v>
      </c>
      <c r="M13" s="468">
        <v>1365</v>
      </c>
      <c r="N13" s="469">
        <v>1785</v>
      </c>
      <c r="O13" s="273">
        <v>1649</v>
      </c>
      <c r="P13" s="469">
        <v>13841</v>
      </c>
      <c r="Q13" s="468">
        <v>5250</v>
      </c>
      <c r="R13" s="469">
        <v>6510</v>
      </c>
      <c r="S13" s="273">
        <v>5794</v>
      </c>
      <c r="T13" s="469">
        <v>4799</v>
      </c>
      <c r="U13" s="468">
        <v>3990</v>
      </c>
      <c r="V13" s="469">
        <v>5040</v>
      </c>
      <c r="W13" s="273">
        <v>4419</v>
      </c>
      <c r="X13" s="469">
        <v>10998</v>
      </c>
      <c r="Y13" s="449"/>
    </row>
    <row r="14" spans="2:25" ht="13.5" customHeight="1" x14ac:dyDescent="0.15">
      <c r="B14" s="7"/>
      <c r="C14" s="14">
        <v>12</v>
      </c>
      <c r="D14" s="30"/>
      <c r="E14" s="468">
        <v>2993</v>
      </c>
      <c r="F14" s="469">
        <v>3885</v>
      </c>
      <c r="G14" s="273">
        <v>3518</v>
      </c>
      <c r="H14" s="469">
        <v>33716</v>
      </c>
      <c r="I14" s="468">
        <v>2100</v>
      </c>
      <c r="J14" s="469">
        <v>2940</v>
      </c>
      <c r="K14" s="273">
        <v>2645</v>
      </c>
      <c r="L14" s="469">
        <v>27402</v>
      </c>
      <c r="M14" s="468">
        <v>1260</v>
      </c>
      <c r="N14" s="469">
        <v>1785</v>
      </c>
      <c r="O14" s="273">
        <v>1581</v>
      </c>
      <c r="P14" s="469">
        <v>15784</v>
      </c>
      <c r="Q14" s="468">
        <v>5250</v>
      </c>
      <c r="R14" s="469">
        <v>6615</v>
      </c>
      <c r="S14" s="273">
        <v>5962</v>
      </c>
      <c r="T14" s="469">
        <v>8797</v>
      </c>
      <c r="U14" s="468">
        <v>4200</v>
      </c>
      <c r="V14" s="469">
        <v>5565</v>
      </c>
      <c r="W14" s="273">
        <v>4905</v>
      </c>
      <c r="X14" s="469">
        <v>15413</v>
      </c>
      <c r="Y14" s="449"/>
    </row>
    <row r="15" spans="2:25" ht="13.5" customHeight="1" x14ac:dyDescent="0.15">
      <c r="B15" s="7" t="s">
        <v>101</v>
      </c>
      <c r="C15" s="14">
        <v>1</v>
      </c>
      <c r="D15" s="30" t="s">
        <v>54</v>
      </c>
      <c r="E15" s="468">
        <v>2678</v>
      </c>
      <c r="F15" s="469">
        <v>3465</v>
      </c>
      <c r="G15" s="273">
        <v>2989</v>
      </c>
      <c r="H15" s="469">
        <v>29726</v>
      </c>
      <c r="I15" s="468">
        <v>2310</v>
      </c>
      <c r="J15" s="469">
        <v>2730</v>
      </c>
      <c r="K15" s="273">
        <v>2499</v>
      </c>
      <c r="L15" s="469">
        <v>27623</v>
      </c>
      <c r="M15" s="468">
        <v>1365</v>
      </c>
      <c r="N15" s="469">
        <v>1680</v>
      </c>
      <c r="O15" s="273">
        <v>1566</v>
      </c>
      <c r="P15" s="469">
        <v>11637</v>
      </c>
      <c r="Q15" s="468">
        <v>4830</v>
      </c>
      <c r="R15" s="469">
        <v>6510</v>
      </c>
      <c r="S15" s="273">
        <v>5826</v>
      </c>
      <c r="T15" s="469">
        <v>4066</v>
      </c>
      <c r="U15" s="468">
        <v>3990</v>
      </c>
      <c r="V15" s="469">
        <v>5145</v>
      </c>
      <c r="W15" s="273">
        <v>4606</v>
      </c>
      <c r="X15" s="469">
        <v>11814</v>
      </c>
      <c r="Y15" s="449"/>
    </row>
    <row r="16" spans="2:25" ht="13.5" customHeight="1" x14ac:dyDescent="0.15">
      <c r="B16" s="7"/>
      <c r="C16" s="14">
        <v>2</v>
      </c>
      <c r="D16" s="30"/>
      <c r="E16" s="468">
        <v>2415</v>
      </c>
      <c r="F16" s="469">
        <v>3045</v>
      </c>
      <c r="G16" s="273">
        <v>2813</v>
      </c>
      <c r="H16" s="469">
        <v>12909</v>
      </c>
      <c r="I16" s="468">
        <v>2100</v>
      </c>
      <c r="J16" s="469">
        <v>2625</v>
      </c>
      <c r="K16" s="273">
        <v>2431</v>
      </c>
      <c r="L16" s="469">
        <v>16479</v>
      </c>
      <c r="M16" s="468">
        <v>1365</v>
      </c>
      <c r="N16" s="469">
        <v>1785</v>
      </c>
      <c r="O16" s="273">
        <v>1595</v>
      </c>
      <c r="P16" s="469">
        <v>11455</v>
      </c>
      <c r="Q16" s="468">
        <v>4725</v>
      </c>
      <c r="R16" s="469">
        <v>6300</v>
      </c>
      <c r="S16" s="273">
        <v>5401</v>
      </c>
      <c r="T16" s="469">
        <v>4280</v>
      </c>
      <c r="U16" s="468">
        <v>3990</v>
      </c>
      <c r="V16" s="469">
        <v>5040</v>
      </c>
      <c r="W16" s="273">
        <v>4518</v>
      </c>
      <c r="X16" s="469">
        <v>7669</v>
      </c>
      <c r="Y16" s="449"/>
    </row>
    <row r="17" spans="2:25" ht="13.5" customHeight="1" x14ac:dyDescent="0.15">
      <c r="B17" s="7"/>
      <c r="C17" s="14">
        <v>3</v>
      </c>
      <c r="D17" s="30"/>
      <c r="E17" s="468">
        <v>2415</v>
      </c>
      <c r="F17" s="469">
        <v>2940</v>
      </c>
      <c r="G17" s="273">
        <v>2669</v>
      </c>
      <c r="H17" s="469">
        <v>16511</v>
      </c>
      <c r="I17" s="468">
        <v>2100</v>
      </c>
      <c r="J17" s="469">
        <v>2625</v>
      </c>
      <c r="K17" s="273">
        <v>2405</v>
      </c>
      <c r="L17" s="469">
        <v>18142</v>
      </c>
      <c r="M17" s="468">
        <v>1470</v>
      </c>
      <c r="N17" s="469">
        <v>1890</v>
      </c>
      <c r="O17" s="273">
        <v>1700</v>
      </c>
      <c r="P17" s="469">
        <v>15129</v>
      </c>
      <c r="Q17" s="468">
        <v>5040</v>
      </c>
      <c r="R17" s="469">
        <v>6300</v>
      </c>
      <c r="S17" s="273">
        <v>5755</v>
      </c>
      <c r="T17" s="469">
        <v>5113</v>
      </c>
      <c r="U17" s="468">
        <v>3885</v>
      </c>
      <c r="V17" s="469">
        <v>5040</v>
      </c>
      <c r="W17" s="273">
        <v>4400</v>
      </c>
      <c r="X17" s="469">
        <v>9560</v>
      </c>
      <c r="Y17" s="449"/>
    </row>
    <row r="18" spans="2:25" ht="13.5" customHeight="1" x14ac:dyDescent="0.15">
      <c r="B18" s="7"/>
      <c r="C18" s="14">
        <v>4</v>
      </c>
      <c r="D18" s="30"/>
      <c r="E18" s="468">
        <v>2363</v>
      </c>
      <c r="F18" s="469">
        <v>2835</v>
      </c>
      <c r="G18" s="273">
        <v>2671</v>
      </c>
      <c r="H18" s="469">
        <v>8327</v>
      </c>
      <c r="I18" s="468">
        <v>2100</v>
      </c>
      <c r="J18" s="469">
        <v>2520</v>
      </c>
      <c r="K18" s="273">
        <v>2255</v>
      </c>
      <c r="L18" s="469">
        <v>11293</v>
      </c>
      <c r="M18" s="468">
        <v>1575</v>
      </c>
      <c r="N18" s="469">
        <v>2056</v>
      </c>
      <c r="O18" s="273">
        <v>1805</v>
      </c>
      <c r="P18" s="469">
        <v>8065</v>
      </c>
      <c r="Q18" s="468">
        <v>5145</v>
      </c>
      <c r="R18" s="469">
        <v>6405</v>
      </c>
      <c r="S18" s="273">
        <v>5918</v>
      </c>
      <c r="T18" s="469">
        <v>2478</v>
      </c>
      <c r="U18" s="468">
        <v>4200</v>
      </c>
      <c r="V18" s="469">
        <v>5040</v>
      </c>
      <c r="W18" s="273">
        <v>4658</v>
      </c>
      <c r="X18" s="469">
        <v>4392</v>
      </c>
      <c r="Y18" s="449"/>
    </row>
    <row r="19" spans="2:25" ht="13.5" customHeight="1" x14ac:dyDescent="0.15">
      <c r="B19" s="7"/>
      <c r="C19" s="14">
        <v>5</v>
      </c>
      <c r="D19" s="30"/>
      <c r="E19" s="468">
        <v>2100</v>
      </c>
      <c r="F19" s="469">
        <v>2835</v>
      </c>
      <c r="G19" s="273">
        <v>2594</v>
      </c>
      <c r="H19" s="469">
        <v>14327</v>
      </c>
      <c r="I19" s="468">
        <v>1890</v>
      </c>
      <c r="J19" s="469">
        <v>2415</v>
      </c>
      <c r="K19" s="273">
        <v>2263</v>
      </c>
      <c r="L19" s="469">
        <v>20230</v>
      </c>
      <c r="M19" s="468">
        <v>1680</v>
      </c>
      <c r="N19" s="469">
        <v>2048</v>
      </c>
      <c r="O19" s="273">
        <v>1826</v>
      </c>
      <c r="P19" s="469">
        <v>17525</v>
      </c>
      <c r="Q19" s="468">
        <v>5040</v>
      </c>
      <c r="R19" s="469">
        <v>6510</v>
      </c>
      <c r="S19" s="273">
        <v>5774</v>
      </c>
      <c r="T19" s="469">
        <v>4862</v>
      </c>
      <c r="U19" s="468">
        <v>4095</v>
      </c>
      <c r="V19" s="469">
        <v>5040</v>
      </c>
      <c r="W19" s="273">
        <v>4600</v>
      </c>
      <c r="X19" s="469">
        <v>8859</v>
      </c>
      <c r="Y19" s="449"/>
    </row>
    <row r="20" spans="2:25" ht="13.5" customHeight="1" x14ac:dyDescent="0.15">
      <c r="B20" s="7"/>
      <c r="C20" s="14">
        <v>6</v>
      </c>
      <c r="D20" s="30"/>
      <c r="E20" s="468">
        <v>2100</v>
      </c>
      <c r="F20" s="469">
        <v>2730</v>
      </c>
      <c r="G20" s="273">
        <v>2504</v>
      </c>
      <c r="H20" s="469">
        <v>13535</v>
      </c>
      <c r="I20" s="468">
        <v>1890</v>
      </c>
      <c r="J20" s="469">
        <v>2310</v>
      </c>
      <c r="K20" s="273">
        <v>2121</v>
      </c>
      <c r="L20" s="469">
        <v>16522</v>
      </c>
      <c r="M20" s="468">
        <v>1491</v>
      </c>
      <c r="N20" s="469">
        <v>1911</v>
      </c>
      <c r="O20" s="273">
        <v>1723</v>
      </c>
      <c r="P20" s="469">
        <v>11877</v>
      </c>
      <c r="Q20" s="468">
        <v>5040</v>
      </c>
      <c r="R20" s="469">
        <v>6405</v>
      </c>
      <c r="S20" s="273">
        <v>5652</v>
      </c>
      <c r="T20" s="469">
        <v>5033</v>
      </c>
      <c r="U20" s="468">
        <v>3990</v>
      </c>
      <c r="V20" s="469">
        <v>4935</v>
      </c>
      <c r="W20" s="273">
        <v>4453</v>
      </c>
      <c r="X20" s="469">
        <v>9176</v>
      </c>
      <c r="Y20" s="449"/>
    </row>
    <row r="21" spans="2:25" ht="13.5" customHeight="1" x14ac:dyDescent="0.15">
      <c r="B21" s="7"/>
      <c r="C21" s="14">
        <v>7</v>
      </c>
      <c r="D21" s="30"/>
      <c r="E21" s="468">
        <v>2100</v>
      </c>
      <c r="F21" s="469">
        <v>2730</v>
      </c>
      <c r="G21" s="273">
        <v>2458</v>
      </c>
      <c r="H21" s="469">
        <v>9835</v>
      </c>
      <c r="I21" s="468">
        <v>1890</v>
      </c>
      <c r="J21" s="469">
        <v>2289</v>
      </c>
      <c r="K21" s="273">
        <v>2111</v>
      </c>
      <c r="L21" s="469">
        <v>13865</v>
      </c>
      <c r="M21" s="468">
        <v>1554</v>
      </c>
      <c r="N21" s="469">
        <v>1901</v>
      </c>
      <c r="O21" s="273">
        <v>1748</v>
      </c>
      <c r="P21" s="469">
        <v>10502</v>
      </c>
      <c r="Q21" s="468">
        <v>5040</v>
      </c>
      <c r="R21" s="469">
        <v>6300</v>
      </c>
      <c r="S21" s="273">
        <v>5709</v>
      </c>
      <c r="T21" s="469">
        <v>3390</v>
      </c>
      <c r="U21" s="468">
        <v>3990</v>
      </c>
      <c r="V21" s="469">
        <v>4830</v>
      </c>
      <c r="W21" s="273">
        <v>4348</v>
      </c>
      <c r="X21" s="469">
        <v>6981</v>
      </c>
      <c r="Y21" s="449"/>
    </row>
    <row r="22" spans="2:25" ht="13.5" customHeight="1" x14ac:dyDescent="0.15">
      <c r="B22" s="7"/>
      <c r="C22" s="14">
        <v>8</v>
      </c>
      <c r="D22" s="30"/>
      <c r="E22" s="468">
        <v>2237</v>
      </c>
      <c r="F22" s="469">
        <v>2835</v>
      </c>
      <c r="G22" s="273">
        <v>2583</v>
      </c>
      <c r="H22" s="469">
        <v>12658</v>
      </c>
      <c r="I22" s="468">
        <v>1869</v>
      </c>
      <c r="J22" s="469">
        <v>2310</v>
      </c>
      <c r="K22" s="273">
        <v>2127</v>
      </c>
      <c r="L22" s="469">
        <v>18631</v>
      </c>
      <c r="M22" s="468">
        <v>1559</v>
      </c>
      <c r="N22" s="469">
        <v>1890</v>
      </c>
      <c r="O22" s="273">
        <v>1707</v>
      </c>
      <c r="P22" s="469">
        <v>14714</v>
      </c>
      <c r="Q22" s="468">
        <v>5040</v>
      </c>
      <c r="R22" s="469">
        <v>6300</v>
      </c>
      <c r="S22" s="273">
        <v>5638</v>
      </c>
      <c r="T22" s="469">
        <v>4329</v>
      </c>
      <c r="U22" s="468">
        <v>4200</v>
      </c>
      <c r="V22" s="469">
        <v>4935</v>
      </c>
      <c r="W22" s="273">
        <v>4549</v>
      </c>
      <c r="X22" s="469">
        <v>7316</v>
      </c>
      <c r="Y22" s="449"/>
    </row>
    <row r="23" spans="2:25" ht="13.5" customHeight="1" x14ac:dyDescent="0.15">
      <c r="B23" s="7"/>
      <c r="C23" s="14">
        <v>9</v>
      </c>
      <c r="D23" s="9"/>
      <c r="E23" s="468">
        <v>2310</v>
      </c>
      <c r="F23" s="468">
        <v>3045</v>
      </c>
      <c r="G23" s="468">
        <v>2667.3926999266328</v>
      </c>
      <c r="H23" s="468">
        <v>12660.1</v>
      </c>
      <c r="I23" s="468">
        <v>1890</v>
      </c>
      <c r="J23" s="468">
        <v>2415</v>
      </c>
      <c r="K23" s="468">
        <v>2136.3810300236141</v>
      </c>
      <c r="L23" s="468">
        <v>20514.5</v>
      </c>
      <c r="M23" s="468">
        <v>1470</v>
      </c>
      <c r="N23" s="468">
        <v>1890</v>
      </c>
      <c r="O23" s="468">
        <v>1647.3300117233293</v>
      </c>
      <c r="P23" s="468">
        <v>14582.4</v>
      </c>
      <c r="Q23" s="468">
        <v>5040</v>
      </c>
      <c r="R23" s="468">
        <v>6300</v>
      </c>
      <c r="S23" s="468">
        <v>5584.4602534562227</v>
      </c>
      <c r="T23" s="468">
        <v>4960.8</v>
      </c>
      <c r="U23" s="468">
        <v>4095</v>
      </c>
      <c r="V23" s="468">
        <v>4900.0349999999999</v>
      </c>
      <c r="W23" s="468">
        <v>4553.264380685795</v>
      </c>
      <c r="X23" s="469">
        <v>8255.7000000000007</v>
      </c>
      <c r="Y23" s="449"/>
    </row>
    <row r="24" spans="2:25" ht="13.5" customHeight="1" x14ac:dyDescent="0.15">
      <c r="B24" s="7"/>
      <c r="C24" s="14">
        <v>10</v>
      </c>
      <c r="D24" s="30"/>
      <c r="E24" s="469">
        <v>2730</v>
      </c>
      <c r="F24" s="469">
        <v>3255</v>
      </c>
      <c r="G24" s="469">
        <v>2938.3722561557552</v>
      </c>
      <c r="H24" s="469">
        <v>12917.3</v>
      </c>
      <c r="I24" s="469">
        <v>1995</v>
      </c>
      <c r="J24" s="469">
        <v>2625</v>
      </c>
      <c r="K24" s="469">
        <v>2381.9583137573145</v>
      </c>
      <c r="L24" s="469">
        <v>17850.8</v>
      </c>
      <c r="M24" s="469">
        <v>1365</v>
      </c>
      <c r="N24" s="469">
        <v>1806</v>
      </c>
      <c r="O24" s="475">
        <v>1623.1472405561017</v>
      </c>
      <c r="P24" s="469">
        <v>10549.2</v>
      </c>
      <c r="Q24" s="469">
        <v>5040</v>
      </c>
      <c r="R24" s="469">
        <v>6300</v>
      </c>
      <c r="S24" s="469">
        <v>5566.6188934426227</v>
      </c>
      <c r="T24" s="469">
        <v>3910.2</v>
      </c>
      <c r="U24" s="469">
        <v>4095</v>
      </c>
      <c r="V24" s="469">
        <v>4830</v>
      </c>
      <c r="W24" s="469">
        <v>4580.3809913861442</v>
      </c>
      <c r="X24" s="469">
        <v>8247.5999999999985</v>
      </c>
      <c r="Y24" s="449"/>
    </row>
    <row r="25" spans="2:25" ht="13.5" customHeight="1" x14ac:dyDescent="0.15">
      <c r="B25" s="10"/>
      <c r="C25" s="6">
        <v>11</v>
      </c>
      <c r="D25" s="18"/>
      <c r="E25" s="473">
        <v>2835</v>
      </c>
      <c r="F25" s="473">
        <v>3675</v>
      </c>
      <c r="G25" s="473">
        <v>3160.5154520295209</v>
      </c>
      <c r="H25" s="473">
        <v>13983.599999999999</v>
      </c>
      <c r="I25" s="473">
        <v>2100</v>
      </c>
      <c r="J25" s="473">
        <v>2782.5</v>
      </c>
      <c r="K25" s="473">
        <v>2539.9297875790503</v>
      </c>
      <c r="L25" s="473">
        <v>19953.8</v>
      </c>
      <c r="M25" s="473">
        <v>1365</v>
      </c>
      <c r="N25" s="473">
        <v>1680</v>
      </c>
      <c r="O25" s="473">
        <v>1500.4912120936162</v>
      </c>
      <c r="P25" s="473">
        <v>9481.1999999999989</v>
      </c>
      <c r="Q25" s="473">
        <v>5040</v>
      </c>
      <c r="R25" s="473">
        <v>6300</v>
      </c>
      <c r="S25" s="473">
        <v>5581.5102690077329</v>
      </c>
      <c r="T25" s="473">
        <v>3852.2</v>
      </c>
      <c r="U25" s="473">
        <v>4095</v>
      </c>
      <c r="V25" s="473">
        <v>5040</v>
      </c>
      <c r="W25" s="473">
        <v>4479.4565134586092</v>
      </c>
      <c r="X25" s="476">
        <v>7810.6</v>
      </c>
      <c r="Y25" s="449"/>
    </row>
    <row r="26" spans="2:25" ht="13.5" customHeight="1" x14ac:dyDescent="0.15">
      <c r="B26" s="46"/>
      <c r="C26" s="57"/>
      <c r="D26" s="58"/>
      <c r="E26" s="467"/>
      <c r="F26" s="477"/>
      <c r="G26" s="449"/>
      <c r="H26" s="477"/>
      <c r="I26" s="467"/>
      <c r="J26" s="477"/>
      <c r="K26" s="449"/>
      <c r="L26" s="477"/>
      <c r="M26" s="467"/>
      <c r="N26" s="477"/>
      <c r="O26" s="449"/>
      <c r="P26" s="477"/>
      <c r="Q26" s="467"/>
      <c r="R26" s="477"/>
      <c r="S26" s="449"/>
      <c r="T26" s="477"/>
      <c r="U26" s="467"/>
      <c r="V26" s="477"/>
      <c r="W26" s="449"/>
      <c r="X26" s="477"/>
      <c r="Y26" s="449"/>
    </row>
    <row r="27" spans="2:25" ht="13.5" customHeight="1" x14ac:dyDescent="0.15">
      <c r="B27" s="478"/>
      <c r="C27" s="34"/>
      <c r="D27" s="58"/>
      <c r="E27" s="467"/>
      <c r="F27" s="477"/>
      <c r="G27" s="449"/>
      <c r="H27" s="477"/>
      <c r="I27" s="467"/>
      <c r="J27" s="477"/>
      <c r="K27" s="449"/>
      <c r="L27" s="477"/>
      <c r="M27" s="467"/>
      <c r="N27" s="477"/>
      <c r="O27" s="449"/>
      <c r="P27" s="477"/>
      <c r="Q27" s="467"/>
      <c r="R27" s="477"/>
      <c r="S27" s="449"/>
      <c r="T27" s="477"/>
      <c r="U27" s="467"/>
      <c r="V27" s="477"/>
      <c r="W27" s="449"/>
      <c r="X27" s="477"/>
      <c r="Y27" s="449"/>
    </row>
    <row r="28" spans="2:25" ht="13.5" customHeight="1" x14ac:dyDescent="0.15">
      <c r="B28" s="478" t="s">
        <v>79</v>
      </c>
      <c r="C28" s="57"/>
      <c r="D28" s="58"/>
      <c r="E28" s="467"/>
      <c r="F28" s="477"/>
      <c r="G28" s="449"/>
      <c r="H28" s="477"/>
      <c r="I28" s="467"/>
      <c r="J28" s="477"/>
      <c r="K28" s="449"/>
      <c r="L28" s="477"/>
      <c r="M28" s="467"/>
      <c r="N28" s="477"/>
      <c r="O28" s="449"/>
      <c r="P28" s="477"/>
      <c r="Q28" s="467"/>
      <c r="R28" s="477"/>
      <c r="S28" s="449"/>
      <c r="T28" s="477"/>
      <c r="U28" s="467"/>
      <c r="V28" s="477"/>
      <c r="W28" s="449"/>
      <c r="X28" s="477"/>
      <c r="Y28" s="449"/>
    </row>
    <row r="29" spans="2:25" ht="13.5" customHeight="1" x14ac:dyDescent="0.15">
      <c r="B29" s="479">
        <v>40486</v>
      </c>
      <c r="C29" s="113"/>
      <c r="D29" s="114">
        <v>40491</v>
      </c>
      <c r="E29" s="468">
        <v>2835</v>
      </c>
      <c r="F29" s="469">
        <v>3360</v>
      </c>
      <c r="G29" s="273">
        <v>3019.9367931281322</v>
      </c>
      <c r="H29" s="469">
        <v>2840.8</v>
      </c>
      <c r="I29" s="468">
        <v>2100</v>
      </c>
      <c r="J29" s="469">
        <v>2625</v>
      </c>
      <c r="K29" s="273">
        <v>2473.1710547913735</v>
      </c>
      <c r="L29" s="469">
        <v>5228.3</v>
      </c>
      <c r="M29" s="468">
        <v>1365</v>
      </c>
      <c r="N29" s="469">
        <v>1680</v>
      </c>
      <c r="O29" s="273">
        <v>1473.1307722929937</v>
      </c>
      <c r="P29" s="469">
        <v>2769.6</v>
      </c>
      <c r="Q29" s="468">
        <v>5040</v>
      </c>
      <c r="R29" s="469">
        <v>6300</v>
      </c>
      <c r="S29" s="273">
        <v>5523.8872988992389</v>
      </c>
      <c r="T29" s="469">
        <v>969.9</v>
      </c>
      <c r="U29" s="468">
        <v>4095</v>
      </c>
      <c r="V29" s="469">
        <v>4830</v>
      </c>
      <c r="W29" s="273">
        <v>4473.8609962237024</v>
      </c>
      <c r="X29" s="469">
        <v>1556.2</v>
      </c>
      <c r="Y29" s="449"/>
    </row>
    <row r="30" spans="2:25" ht="13.5" customHeight="1" x14ac:dyDescent="0.15">
      <c r="B30" s="480" t="s">
        <v>80</v>
      </c>
      <c r="C30" s="113"/>
      <c r="D30" s="114"/>
      <c r="E30" s="467"/>
      <c r="F30" s="477"/>
      <c r="G30" s="449"/>
      <c r="H30" s="477"/>
      <c r="I30" s="467"/>
      <c r="J30" s="477"/>
      <c r="K30" s="449"/>
      <c r="L30" s="477"/>
      <c r="M30" s="467"/>
      <c r="N30" s="477"/>
      <c r="O30" s="449"/>
      <c r="P30" s="477"/>
      <c r="Q30" s="467"/>
      <c r="R30" s="477"/>
      <c r="S30" s="449"/>
      <c r="T30" s="477"/>
      <c r="U30" s="467"/>
      <c r="V30" s="477"/>
      <c r="W30" s="449"/>
      <c r="X30" s="477"/>
      <c r="Y30" s="449"/>
    </row>
    <row r="31" spans="2:25" ht="13.5" customHeight="1" x14ac:dyDescent="0.15">
      <c r="B31" s="479">
        <v>40492</v>
      </c>
      <c r="C31" s="113"/>
      <c r="D31" s="114">
        <v>40498</v>
      </c>
      <c r="E31" s="481">
        <v>2940</v>
      </c>
      <c r="F31" s="482">
        <v>3360</v>
      </c>
      <c r="G31" s="483">
        <v>3139.4859986665401</v>
      </c>
      <c r="H31" s="482">
        <v>2416.5</v>
      </c>
      <c r="I31" s="481">
        <v>2100</v>
      </c>
      <c r="J31" s="482">
        <v>2730</v>
      </c>
      <c r="K31" s="483">
        <v>2487.5136700902808</v>
      </c>
      <c r="L31" s="482">
        <v>3810.6</v>
      </c>
      <c r="M31" s="481">
        <v>1365</v>
      </c>
      <c r="N31" s="482">
        <v>1575</v>
      </c>
      <c r="O31" s="483">
        <v>1456.9468334636435</v>
      </c>
      <c r="P31" s="482">
        <v>2044.9</v>
      </c>
      <c r="Q31" s="481">
        <v>5040</v>
      </c>
      <c r="R31" s="482">
        <v>6090</v>
      </c>
      <c r="S31" s="483">
        <v>5591.3896895787148</v>
      </c>
      <c r="T31" s="482">
        <v>1026.5999999999999</v>
      </c>
      <c r="U31" s="481">
        <v>4095</v>
      </c>
      <c r="V31" s="482">
        <v>4830</v>
      </c>
      <c r="W31" s="483">
        <v>4454.7484404990391</v>
      </c>
      <c r="X31" s="482">
        <v>2102.6</v>
      </c>
      <c r="Y31" s="449"/>
    </row>
    <row r="32" spans="2:25" ht="13.5" customHeight="1" x14ac:dyDescent="0.15">
      <c r="B32" s="480" t="s">
        <v>81</v>
      </c>
      <c r="C32" s="113"/>
      <c r="D32" s="114"/>
      <c r="E32" s="467"/>
      <c r="F32" s="477"/>
      <c r="G32" s="449"/>
      <c r="H32" s="477"/>
      <c r="I32" s="467"/>
      <c r="J32" s="477"/>
      <c r="K32" s="449"/>
      <c r="L32" s="477"/>
      <c r="M32" s="467"/>
      <c r="N32" s="477"/>
      <c r="O32" s="449"/>
      <c r="P32" s="477"/>
      <c r="Q32" s="467"/>
      <c r="R32" s="477"/>
      <c r="S32" s="449"/>
      <c r="T32" s="477"/>
      <c r="U32" s="467"/>
      <c r="V32" s="477"/>
      <c r="W32" s="449"/>
      <c r="X32" s="477"/>
      <c r="Y32" s="449"/>
    </row>
    <row r="33" spans="2:25" ht="13.5" customHeight="1" x14ac:dyDescent="0.15">
      <c r="B33" s="479">
        <v>40499</v>
      </c>
      <c r="C33" s="113"/>
      <c r="D33" s="114">
        <v>40504</v>
      </c>
      <c r="E33" s="481">
        <v>2982</v>
      </c>
      <c r="F33" s="482">
        <v>3360</v>
      </c>
      <c r="G33" s="483">
        <v>3154.9655031916345</v>
      </c>
      <c r="H33" s="482">
        <v>2280.8000000000002</v>
      </c>
      <c r="I33" s="481">
        <v>2205</v>
      </c>
      <c r="J33" s="482">
        <v>2782.5</v>
      </c>
      <c r="K33" s="483">
        <v>2586.2873495352733</v>
      </c>
      <c r="L33" s="482">
        <v>4074.5</v>
      </c>
      <c r="M33" s="481">
        <v>1470</v>
      </c>
      <c r="N33" s="482">
        <v>1680</v>
      </c>
      <c r="O33" s="483">
        <v>1550.7632456465358</v>
      </c>
      <c r="P33" s="482">
        <v>1923.7</v>
      </c>
      <c r="Q33" s="481">
        <v>5145</v>
      </c>
      <c r="R33" s="482">
        <v>6090</v>
      </c>
      <c r="S33" s="483">
        <v>5647.5242061426343</v>
      </c>
      <c r="T33" s="482">
        <v>708.4</v>
      </c>
      <c r="U33" s="481">
        <v>4095</v>
      </c>
      <c r="V33" s="482">
        <v>4830</v>
      </c>
      <c r="W33" s="483">
        <v>4455.759389083626</v>
      </c>
      <c r="X33" s="482">
        <v>1599.2</v>
      </c>
      <c r="Y33" s="449"/>
    </row>
    <row r="34" spans="2:25" ht="13.5" customHeight="1" x14ac:dyDescent="0.15">
      <c r="B34" s="480" t="s">
        <v>82</v>
      </c>
      <c r="C34" s="113"/>
      <c r="D34" s="114"/>
      <c r="E34" s="468"/>
      <c r="F34" s="469"/>
      <c r="G34" s="273"/>
      <c r="H34" s="469"/>
      <c r="I34" s="468"/>
      <c r="J34" s="469"/>
      <c r="K34" s="273"/>
      <c r="L34" s="469"/>
      <c r="M34" s="468"/>
      <c r="N34" s="469"/>
      <c r="O34" s="273"/>
      <c r="P34" s="469"/>
      <c r="Q34" s="468"/>
      <c r="R34" s="469"/>
      <c r="S34" s="273"/>
      <c r="T34" s="469"/>
      <c r="U34" s="468"/>
      <c r="V34" s="469"/>
      <c r="W34" s="273"/>
      <c r="X34" s="469"/>
      <c r="Y34" s="449"/>
    </row>
    <row r="35" spans="2:25" ht="13.5" customHeight="1" x14ac:dyDescent="0.15">
      <c r="B35" s="484">
        <v>40506</v>
      </c>
      <c r="C35" s="113"/>
      <c r="D35" s="113">
        <v>40512</v>
      </c>
      <c r="E35" s="481">
        <v>3150</v>
      </c>
      <c r="F35" s="482">
        <v>3675</v>
      </c>
      <c r="G35" s="483">
        <v>3323.0108060747671</v>
      </c>
      <c r="H35" s="482">
        <v>6445.5</v>
      </c>
      <c r="I35" s="481">
        <v>2289</v>
      </c>
      <c r="J35" s="482">
        <v>2782.5</v>
      </c>
      <c r="K35" s="483">
        <v>2589.4645427533837</v>
      </c>
      <c r="L35" s="482">
        <v>6840.4</v>
      </c>
      <c r="M35" s="481">
        <v>1365</v>
      </c>
      <c r="N35" s="482">
        <v>1627.5</v>
      </c>
      <c r="O35" s="483">
        <v>1529.5300656897423</v>
      </c>
      <c r="P35" s="482">
        <v>2743</v>
      </c>
      <c r="Q35" s="481">
        <v>5250</v>
      </c>
      <c r="R35" s="482">
        <v>6090</v>
      </c>
      <c r="S35" s="483">
        <v>5680.6170382165601</v>
      </c>
      <c r="T35" s="482">
        <v>1147.3</v>
      </c>
      <c r="U35" s="481">
        <v>4200</v>
      </c>
      <c r="V35" s="482">
        <v>5040</v>
      </c>
      <c r="W35" s="483">
        <v>4580.8074866310162</v>
      </c>
      <c r="X35" s="482">
        <v>2552.6</v>
      </c>
      <c r="Y35" s="449"/>
    </row>
    <row r="36" spans="2:25" ht="13.5" customHeight="1" x14ac:dyDescent="0.15">
      <c r="B36" s="480" t="s">
        <v>83</v>
      </c>
      <c r="C36" s="113"/>
      <c r="D36" s="114"/>
      <c r="E36" s="467"/>
      <c r="F36" s="477"/>
      <c r="G36" s="449"/>
      <c r="H36" s="477"/>
      <c r="I36" s="467"/>
      <c r="J36" s="477"/>
      <c r="K36" s="449"/>
      <c r="L36" s="477"/>
      <c r="M36" s="467"/>
      <c r="N36" s="477"/>
      <c r="O36" s="449"/>
      <c r="P36" s="477"/>
      <c r="Q36" s="467"/>
      <c r="R36" s="477"/>
      <c r="S36" s="449"/>
      <c r="T36" s="477"/>
      <c r="U36" s="467"/>
      <c r="V36" s="477"/>
      <c r="W36" s="449"/>
      <c r="X36" s="477"/>
      <c r="Y36" s="449"/>
    </row>
    <row r="37" spans="2:25" ht="13.5" customHeight="1" x14ac:dyDescent="0.15">
      <c r="B37" s="485"/>
      <c r="C37" s="116"/>
      <c r="D37" s="117"/>
      <c r="E37" s="472"/>
      <c r="F37" s="473"/>
      <c r="G37" s="474"/>
      <c r="H37" s="473"/>
      <c r="I37" s="472"/>
      <c r="J37" s="473"/>
      <c r="K37" s="474"/>
      <c r="L37" s="473"/>
      <c r="M37" s="472"/>
      <c r="N37" s="473"/>
      <c r="O37" s="474"/>
      <c r="P37" s="473"/>
      <c r="Q37" s="472"/>
      <c r="R37" s="473"/>
      <c r="S37" s="474"/>
      <c r="T37" s="473"/>
      <c r="U37" s="472"/>
      <c r="V37" s="473"/>
      <c r="W37" s="474"/>
      <c r="X37" s="473"/>
      <c r="Y37" s="449"/>
    </row>
    <row r="38" spans="2:25" ht="3" customHeight="1" x14ac:dyDescent="0.15">
      <c r="B38" s="449"/>
      <c r="C38" s="449"/>
      <c r="D38" s="449"/>
      <c r="E38" s="449"/>
      <c r="F38" s="449"/>
      <c r="G38" s="449"/>
      <c r="H38" s="273"/>
      <c r="I38" s="449"/>
      <c r="J38" s="449"/>
      <c r="K38" s="449"/>
      <c r="L38" s="273"/>
      <c r="M38" s="449"/>
      <c r="N38" s="449"/>
      <c r="O38" s="449"/>
      <c r="P38" s="273"/>
      <c r="Q38" s="449"/>
      <c r="R38" s="449"/>
      <c r="S38" s="449"/>
      <c r="T38" s="273"/>
      <c r="U38" s="449"/>
      <c r="V38" s="449"/>
      <c r="W38" s="449"/>
      <c r="X38" s="273"/>
      <c r="Y38" s="449"/>
    </row>
    <row r="39" spans="2:25" ht="12.75" customHeight="1" x14ac:dyDescent="0.15">
      <c r="B39" s="486" t="s">
        <v>35</v>
      </c>
      <c r="C39" s="450" t="s">
        <v>373</v>
      </c>
    </row>
    <row r="40" spans="2:25" ht="12.75" customHeight="1" x14ac:dyDescent="0.15">
      <c r="B40" s="487" t="s">
        <v>32</v>
      </c>
      <c r="C40" s="450" t="s">
        <v>266</v>
      </c>
    </row>
    <row r="41" spans="2:25" ht="12.75" customHeight="1" x14ac:dyDescent="0.15">
      <c r="B41" s="487" t="s">
        <v>36</v>
      </c>
      <c r="C41" s="450" t="s">
        <v>37</v>
      </c>
    </row>
    <row r="42" spans="2:25" ht="12.75" customHeight="1" x14ac:dyDescent="0.15">
      <c r="B42" s="487"/>
    </row>
    <row r="43" spans="2:25" x14ac:dyDescent="0.15">
      <c r="B43" s="487"/>
    </row>
  </sheetData>
  <mergeCells count="5">
    <mergeCell ref="E5:H5"/>
    <mergeCell ref="I5:L5"/>
    <mergeCell ref="M5:P5"/>
    <mergeCell ref="Q5:T5"/>
    <mergeCell ref="U5:X5"/>
  </mergeCells>
  <phoneticPr fontId="7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P38"/>
  <sheetViews>
    <sheetView topLeftCell="A7" zoomScale="75" workbookViewId="0">
      <selection activeCell="H26" sqref="H26"/>
    </sheetView>
  </sheetViews>
  <sheetFormatPr defaultColWidth="7.5" defaultRowHeight="12" x14ac:dyDescent="0.15"/>
  <cols>
    <col min="1" max="1" width="1.125" style="450" customWidth="1"/>
    <col min="2" max="2" width="5.5" style="450" customWidth="1"/>
    <col min="3" max="3" width="2.875" style="450" customWidth="1"/>
    <col min="4" max="4" width="5.375" style="450" customWidth="1"/>
    <col min="5" max="5" width="6.875" style="450" customWidth="1"/>
    <col min="6" max="7" width="7.5" style="450"/>
    <col min="8" max="8" width="8.625" style="450" customWidth="1"/>
    <col min="9" max="9" width="6.625" style="450" customWidth="1"/>
    <col min="10" max="11" width="7.5" style="450"/>
    <col min="12" max="12" width="8.625" style="450" customWidth="1"/>
    <col min="13" max="13" width="6.875" style="450" customWidth="1"/>
    <col min="14" max="14" width="7.125" style="450" customWidth="1"/>
    <col min="15" max="15" width="7.5" style="450"/>
    <col min="16" max="16" width="8.625" style="450" customWidth="1"/>
    <col min="17" max="16384" width="7.5" style="450"/>
  </cols>
  <sheetData>
    <row r="3" spans="2:16" x14ac:dyDescent="0.15">
      <c r="B3" s="450" t="s">
        <v>374</v>
      </c>
    </row>
    <row r="4" spans="2:16" x14ac:dyDescent="0.15">
      <c r="P4" s="488" t="s">
        <v>20</v>
      </c>
    </row>
    <row r="5" spans="2:16" ht="6" customHeight="1" x14ac:dyDescent="0.15"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</row>
    <row r="6" spans="2:16" ht="13.5" customHeight="1" x14ac:dyDescent="0.15">
      <c r="B6" s="467"/>
      <c r="C6" s="489" t="s">
        <v>0</v>
      </c>
      <c r="D6" s="490"/>
      <c r="E6" s="623" t="s">
        <v>375</v>
      </c>
      <c r="F6" s="624"/>
      <c r="G6" s="624"/>
      <c r="H6" s="625"/>
      <c r="I6" s="623" t="s">
        <v>376</v>
      </c>
      <c r="J6" s="624"/>
      <c r="K6" s="624"/>
      <c r="L6" s="625"/>
      <c r="M6" s="623" t="s">
        <v>377</v>
      </c>
      <c r="N6" s="624"/>
      <c r="O6" s="624"/>
      <c r="P6" s="625"/>
    </row>
    <row r="7" spans="2:16" x14ac:dyDescent="0.15">
      <c r="B7" s="456" t="s">
        <v>274</v>
      </c>
      <c r="C7" s="457"/>
      <c r="D7" s="458"/>
      <c r="E7" s="459" t="s">
        <v>14</v>
      </c>
      <c r="F7" s="460" t="s">
        <v>370</v>
      </c>
      <c r="G7" s="461" t="s">
        <v>371</v>
      </c>
      <c r="H7" s="460" t="s">
        <v>8</v>
      </c>
      <c r="I7" s="459" t="s">
        <v>14</v>
      </c>
      <c r="J7" s="460" t="s">
        <v>370</v>
      </c>
      <c r="K7" s="461" t="s">
        <v>371</v>
      </c>
      <c r="L7" s="460" t="s">
        <v>22</v>
      </c>
      <c r="M7" s="459" t="s">
        <v>14</v>
      </c>
      <c r="N7" s="460" t="s">
        <v>370</v>
      </c>
      <c r="O7" s="461" t="s">
        <v>371</v>
      </c>
      <c r="P7" s="460" t="s">
        <v>8</v>
      </c>
    </row>
    <row r="8" spans="2:16" x14ac:dyDescent="0.15">
      <c r="B8" s="471"/>
      <c r="C8" s="452"/>
      <c r="D8" s="452"/>
      <c r="E8" s="464"/>
      <c r="F8" s="465"/>
      <c r="G8" s="466" t="s">
        <v>9</v>
      </c>
      <c r="H8" s="465"/>
      <c r="I8" s="464"/>
      <c r="J8" s="465"/>
      <c r="K8" s="466" t="s">
        <v>9</v>
      </c>
      <c r="L8" s="465"/>
      <c r="M8" s="464"/>
      <c r="N8" s="465"/>
      <c r="O8" s="466" t="s">
        <v>9</v>
      </c>
      <c r="P8" s="465"/>
    </row>
    <row r="9" spans="2:16" ht="15" customHeight="1" x14ac:dyDescent="0.15">
      <c r="B9" s="467" t="s">
        <v>72</v>
      </c>
      <c r="C9" s="449">
        <v>17</v>
      </c>
      <c r="D9" s="450" t="s">
        <v>105</v>
      </c>
      <c r="E9" s="467">
        <v>1470</v>
      </c>
      <c r="F9" s="469">
        <v>2520</v>
      </c>
      <c r="G9" s="273">
        <v>2053</v>
      </c>
      <c r="H9" s="469">
        <v>124994</v>
      </c>
      <c r="I9" s="468">
        <v>2100</v>
      </c>
      <c r="J9" s="469">
        <v>2888</v>
      </c>
      <c r="K9" s="273">
        <v>2486</v>
      </c>
      <c r="L9" s="469">
        <v>179882</v>
      </c>
      <c r="M9" s="468">
        <v>2625</v>
      </c>
      <c r="N9" s="469">
        <v>3360</v>
      </c>
      <c r="O9" s="273">
        <v>2883</v>
      </c>
      <c r="P9" s="469">
        <v>400425</v>
      </c>
    </row>
    <row r="10" spans="2:16" ht="15" customHeight="1" x14ac:dyDescent="0.15">
      <c r="B10" s="467"/>
      <c r="C10" s="449">
        <v>18</v>
      </c>
      <c r="E10" s="468">
        <v>1568</v>
      </c>
      <c r="F10" s="469">
        <v>2310</v>
      </c>
      <c r="G10" s="273">
        <v>1968</v>
      </c>
      <c r="H10" s="469">
        <v>129097</v>
      </c>
      <c r="I10" s="468">
        <v>2310</v>
      </c>
      <c r="J10" s="469">
        <v>2888</v>
      </c>
      <c r="K10" s="273">
        <v>2581</v>
      </c>
      <c r="L10" s="469">
        <v>129764</v>
      </c>
      <c r="M10" s="468">
        <v>2667</v>
      </c>
      <c r="N10" s="469">
        <v>3182</v>
      </c>
      <c r="O10" s="273">
        <v>2970</v>
      </c>
      <c r="P10" s="469">
        <v>287459</v>
      </c>
    </row>
    <row r="11" spans="2:16" ht="15" customHeight="1" x14ac:dyDescent="0.15">
      <c r="B11" s="467"/>
      <c r="C11" s="449">
        <v>19</v>
      </c>
      <c r="E11" s="468">
        <v>1365</v>
      </c>
      <c r="F11" s="469">
        <v>2258</v>
      </c>
      <c r="G11" s="273">
        <v>1866</v>
      </c>
      <c r="H11" s="469">
        <v>160364</v>
      </c>
      <c r="I11" s="468">
        <v>2100</v>
      </c>
      <c r="J11" s="469">
        <v>2787</v>
      </c>
      <c r="K11" s="273">
        <v>2483</v>
      </c>
      <c r="L11" s="469">
        <v>173519</v>
      </c>
      <c r="M11" s="468">
        <v>2641</v>
      </c>
      <c r="N11" s="469">
        <v>3188</v>
      </c>
      <c r="O11" s="273">
        <v>2899</v>
      </c>
      <c r="P11" s="469">
        <v>280564</v>
      </c>
    </row>
    <row r="12" spans="2:16" ht="15" customHeight="1" x14ac:dyDescent="0.15">
      <c r="B12" s="467"/>
      <c r="C12" s="449">
        <v>20</v>
      </c>
      <c r="E12" s="468">
        <v>1155</v>
      </c>
      <c r="F12" s="469">
        <v>2120</v>
      </c>
      <c r="G12" s="273">
        <v>1660</v>
      </c>
      <c r="H12" s="469">
        <v>189632</v>
      </c>
      <c r="I12" s="468">
        <v>2006</v>
      </c>
      <c r="J12" s="469">
        <v>2722</v>
      </c>
      <c r="K12" s="273">
        <v>2442</v>
      </c>
      <c r="L12" s="469">
        <v>284089</v>
      </c>
      <c r="M12" s="468">
        <v>2100</v>
      </c>
      <c r="N12" s="469">
        <v>3162</v>
      </c>
      <c r="O12" s="273">
        <v>2638</v>
      </c>
      <c r="P12" s="469">
        <v>385135</v>
      </c>
    </row>
    <row r="13" spans="2:16" ht="15" customHeight="1" x14ac:dyDescent="0.15">
      <c r="B13" s="471"/>
      <c r="C13" s="452">
        <v>21</v>
      </c>
      <c r="D13" s="452"/>
      <c r="E13" s="472">
        <v>1040</v>
      </c>
      <c r="F13" s="473">
        <v>1995</v>
      </c>
      <c r="G13" s="474">
        <v>1458</v>
      </c>
      <c r="H13" s="473">
        <v>160090</v>
      </c>
      <c r="I13" s="472">
        <v>1680</v>
      </c>
      <c r="J13" s="473">
        <v>2783</v>
      </c>
      <c r="K13" s="474">
        <v>2305</v>
      </c>
      <c r="L13" s="473">
        <v>237728</v>
      </c>
      <c r="M13" s="472">
        <v>2084</v>
      </c>
      <c r="N13" s="473">
        <v>2888</v>
      </c>
      <c r="O13" s="474">
        <v>2503</v>
      </c>
      <c r="P13" s="473">
        <v>338246</v>
      </c>
    </row>
    <row r="14" spans="2:16" ht="15" customHeight="1" x14ac:dyDescent="0.15">
      <c r="B14" s="7" t="s">
        <v>372</v>
      </c>
      <c r="C14" s="14">
        <v>11</v>
      </c>
      <c r="D14" s="30"/>
      <c r="E14" s="468">
        <v>1050</v>
      </c>
      <c r="F14" s="469">
        <v>1575</v>
      </c>
      <c r="G14" s="273">
        <v>1275</v>
      </c>
      <c r="H14" s="469">
        <v>16949</v>
      </c>
      <c r="I14" s="468">
        <v>1785</v>
      </c>
      <c r="J14" s="469">
        <v>2368</v>
      </c>
      <c r="K14" s="273">
        <v>2124</v>
      </c>
      <c r="L14" s="469">
        <v>17147</v>
      </c>
      <c r="M14" s="468">
        <v>2154</v>
      </c>
      <c r="N14" s="469">
        <v>2660</v>
      </c>
      <c r="O14" s="273">
        <v>2465</v>
      </c>
      <c r="P14" s="469">
        <v>21120</v>
      </c>
    </row>
    <row r="15" spans="2:16" ht="15" customHeight="1" x14ac:dyDescent="0.15">
      <c r="B15" s="7"/>
      <c r="C15" s="14">
        <v>12</v>
      </c>
      <c r="D15" s="30"/>
      <c r="E15" s="468">
        <v>1040</v>
      </c>
      <c r="F15" s="469">
        <v>1365</v>
      </c>
      <c r="G15" s="273">
        <v>1171</v>
      </c>
      <c r="H15" s="469">
        <v>24298</v>
      </c>
      <c r="I15" s="468">
        <v>1680</v>
      </c>
      <c r="J15" s="469">
        <v>2310</v>
      </c>
      <c r="K15" s="273">
        <v>2101</v>
      </c>
      <c r="L15" s="469">
        <v>18689</v>
      </c>
      <c r="M15" s="468">
        <v>2344</v>
      </c>
      <c r="N15" s="469">
        <v>2678</v>
      </c>
      <c r="O15" s="273">
        <v>2533</v>
      </c>
      <c r="P15" s="469">
        <v>53996</v>
      </c>
    </row>
    <row r="16" spans="2:16" ht="15" customHeight="1" x14ac:dyDescent="0.15">
      <c r="B16" s="7" t="s">
        <v>101</v>
      </c>
      <c r="C16" s="14">
        <v>1</v>
      </c>
      <c r="D16" s="30" t="s">
        <v>54</v>
      </c>
      <c r="E16" s="468">
        <v>1050</v>
      </c>
      <c r="F16" s="469">
        <v>1365</v>
      </c>
      <c r="G16" s="273">
        <v>1191</v>
      </c>
      <c r="H16" s="469">
        <v>19327</v>
      </c>
      <c r="I16" s="468">
        <v>2100</v>
      </c>
      <c r="J16" s="469">
        <v>2100</v>
      </c>
      <c r="K16" s="273">
        <v>2100</v>
      </c>
      <c r="L16" s="469">
        <v>17007</v>
      </c>
      <c r="M16" s="468">
        <v>2510</v>
      </c>
      <c r="N16" s="469">
        <v>2510</v>
      </c>
      <c r="O16" s="273">
        <v>2510</v>
      </c>
      <c r="P16" s="469">
        <v>35969</v>
      </c>
    </row>
    <row r="17" spans="2:16" ht="15" customHeight="1" x14ac:dyDescent="0.15">
      <c r="B17" s="7"/>
      <c r="C17" s="14">
        <v>2</v>
      </c>
      <c r="D17" s="30"/>
      <c r="E17" s="468">
        <v>1050</v>
      </c>
      <c r="F17" s="469">
        <v>1680</v>
      </c>
      <c r="G17" s="273">
        <v>1343</v>
      </c>
      <c r="H17" s="469">
        <v>15147</v>
      </c>
      <c r="I17" s="468">
        <v>1890</v>
      </c>
      <c r="J17" s="469">
        <v>2415</v>
      </c>
      <c r="K17" s="273">
        <v>2035</v>
      </c>
      <c r="L17" s="469">
        <v>11678</v>
      </c>
      <c r="M17" s="468">
        <v>2499</v>
      </c>
      <c r="N17" s="469">
        <v>2625</v>
      </c>
      <c r="O17" s="273">
        <v>2512</v>
      </c>
      <c r="P17" s="469">
        <v>19476</v>
      </c>
    </row>
    <row r="18" spans="2:16" ht="15" customHeight="1" x14ac:dyDescent="0.15">
      <c r="B18" s="7"/>
      <c r="C18" s="14">
        <v>3</v>
      </c>
      <c r="D18" s="30"/>
      <c r="E18" s="468">
        <v>1260</v>
      </c>
      <c r="F18" s="469">
        <v>1890</v>
      </c>
      <c r="G18" s="273">
        <v>1533</v>
      </c>
      <c r="H18" s="469">
        <v>22423</v>
      </c>
      <c r="I18" s="468">
        <v>1838</v>
      </c>
      <c r="J18" s="469">
        <v>2520</v>
      </c>
      <c r="K18" s="273">
        <v>2095</v>
      </c>
      <c r="L18" s="469">
        <v>14510</v>
      </c>
      <c r="M18" s="468">
        <v>2104</v>
      </c>
      <c r="N18" s="469">
        <v>2646</v>
      </c>
      <c r="O18" s="273">
        <v>2447</v>
      </c>
      <c r="P18" s="469">
        <v>26936</v>
      </c>
    </row>
    <row r="19" spans="2:16" ht="15" customHeight="1" x14ac:dyDescent="0.15">
      <c r="B19" s="7"/>
      <c r="C19" s="14">
        <v>4</v>
      </c>
      <c r="D19" s="30"/>
      <c r="E19" s="468">
        <v>1523</v>
      </c>
      <c r="F19" s="469">
        <v>1890</v>
      </c>
      <c r="G19" s="273">
        <v>1708</v>
      </c>
      <c r="H19" s="469">
        <v>13118</v>
      </c>
      <c r="I19" s="468">
        <v>1890</v>
      </c>
      <c r="J19" s="469">
        <v>2625</v>
      </c>
      <c r="K19" s="273">
        <v>2052</v>
      </c>
      <c r="L19" s="469">
        <v>10954</v>
      </c>
      <c r="M19" s="468">
        <v>2261</v>
      </c>
      <c r="N19" s="469">
        <v>2520</v>
      </c>
      <c r="O19" s="273">
        <v>2406</v>
      </c>
      <c r="P19" s="469">
        <v>13248</v>
      </c>
    </row>
    <row r="20" spans="2:16" ht="15" customHeight="1" x14ac:dyDescent="0.15">
      <c r="B20" s="7"/>
      <c r="C20" s="14">
        <v>5</v>
      </c>
      <c r="D20" s="30"/>
      <c r="E20" s="468">
        <v>1470</v>
      </c>
      <c r="F20" s="469">
        <v>1871</v>
      </c>
      <c r="G20" s="273">
        <v>1704</v>
      </c>
      <c r="H20" s="469">
        <v>18883</v>
      </c>
      <c r="I20" s="468">
        <v>1966</v>
      </c>
      <c r="J20" s="469">
        <v>2520</v>
      </c>
      <c r="K20" s="273">
        <v>2186</v>
      </c>
      <c r="L20" s="469">
        <v>19724</v>
      </c>
      <c r="M20" s="468">
        <v>2309</v>
      </c>
      <c r="N20" s="469">
        <v>2730</v>
      </c>
      <c r="O20" s="273">
        <v>2480</v>
      </c>
      <c r="P20" s="469">
        <v>30298</v>
      </c>
    </row>
    <row r="21" spans="2:16" ht="15" customHeight="1" x14ac:dyDescent="0.15">
      <c r="B21" s="7"/>
      <c r="C21" s="14">
        <v>6</v>
      </c>
      <c r="D21" s="30"/>
      <c r="E21" s="468">
        <v>1470</v>
      </c>
      <c r="F21" s="469">
        <v>1838</v>
      </c>
      <c r="G21" s="273">
        <v>1641</v>
      </c>
      <c r="H21" s="469">
        <v>20822</v>
      </c>
      <c r="I21" s="468">
        <v>1877</v>
      </c>
      <c r="J21" s="469">
        <v>2520</v>
      </c>
      <c r="K21" s="273">
        <v>2081</v>
      </c>
      <c r="L21" s="469">
        <v>15805</v>
      </c>
      <c r="M21" s="468">
        <v>2062</v>
      </c>
      <c r="N21" s="469">
        <v>2468</v>
      </c>
      <c r="O21" s="273">
        <v>2271</v>
      </c>
      <c r="P21" s="469">
        <v>35782</v>
      </c>
    </row>
    <row r="22" spans="2:16" ht="15" customHeight="1" x14ac:dyDescent="0.15">
      <c r="B22" s="7"/>
      <c r="C22" s="14">
        <v>7</v>
      </c>
      <c r="D22" s="30"/>
      <c r="E22" s="468">
        <v>1470</v>
      </c>
      <c r="F22" s="469">
        <v>1785</v>
      </c>
      <c r="G22" s="273">
        <v>1649</v>
      </c>
      <c r="H22" s="469">
        <v>16889</v>
      </c>
      <c r="I22" s="468">
        <v>1908</v>
      </c>
      <c r="J22" s="469">
        <v>2468</v>
      </c>
      <c r="K22" s="273">
        <v>2104</v>
      </c>
      <c r="L22" s="469">
        <v>10512</v>
      </c>
      <c r="M22" s="468">
        <v>2100</v>
      </c>
      <c r="N22" s="469">
        <v>2415</v>
      </c>
      <c r="O22" s="273">
        <v>2307</v>
      </c>
      <c r="P22" s="469">
        <v>20197</v>
      </c>
    </row>
    <row r="23" spans="2:16" ht="15" customHeight="1" x14ac:dyDescent="0.15">
      <c r="B23" s="7"/>
      <c r="C23" s="14">
        <v>8</v>
      </c>
      <c r="D23" s="30"/>
      <c r="E23" s="468">
        <v>1523</v>
      </c>
      <c r="F23" s="469">
        <v>1785</v>
      </c>
      <c r="G23" s="273">
        <v>1652</v>
      </c>
      <c r="H23" s="469">
        <v>23546</v>
      </c>
      <c r="I23" s="468">
        <v>1911</v>
      </c>
      <c r="J23" s="469">
        <v>2468</v>
      </c>
      <c r="K23" s="273">
        <v>2176</v>
      </c>
      <c r="L23" s="469">
        <v>13285</v>
      </c>
      <c r="M23" s="468">
        <v>2226</v>
      </c>
      <c r="N23" s="469">
        <v>2594</v>
      </c>
      <c r="O23" s="273">
        <v>2434</v>
      </c>
      <c r="P23" s="469">
        <v>20257</v>
      </c>
    </row>
    <row r="24" spans="2:16" ht="15" customHeight="1" x14ac:dyDescent="0.15">
      <c r="B24" s="7"/>
      <c r="C24" s="14">
        <v>9</v>
      </c>
      <c r="D24" s="30"/>
      <c r="E24" s="468">
        <v>1365</v>
      </c>
      <c r="F24" s="469">
        <v>1733</v>
      </c>
      <c r="G24" s="273">
        <v>1491</v>
      </c>
      <c r="H24" s="469">
        <v>31036</v>
      </c>
      <c r="I24" s="468">
        <v>1785</v>
      </c>
      <c r="J24" s="469">
        <v>2415</v>
      </c>
      <c r="K24" s="273">
        <v>2087</v>
      </c>
      <c r="L24" s="469">
        <v>15118</v>
      </c>
      <c r="M24" s="468">
        <v>2246</v>
      </c>
      <c r="N24" s="469">
        <v>2468</v>
      </c>
      <c r="O24" s="273">
        <v>2388</v>
      </c>
      <c r="P24" s="469">
        <v>32467</v>
      </c>
    </row>
    <row r="25" spans="2:16" ht="15" customHeight="1" x14ac:dyDescent="0.15">
      <c r="B25" s="7"/>
      <c r="C25" s="14">
        <v>10</v>
      </c>
      <c r="D25" s="9"/>
      <c r="E25" s="469">
        <v>1260</v>
      </c>
      <c r="F25" s="469">
        <v>1575</v>
      </c>
      <c r="G25" s="469">
        <v>1385.7777508124761</v>
      </c>
      <c r="H25" s="469">
        <v>15425.599999999999</v>
      </c>
      <c r="I25" s="469">
        <v>1923.4950000000001</v>
      </c>
      <c r="J25" s="469">
        <v>2415</v>
      </c>
      <c r="K25" s="469">
        <v>2143.6691331923894</v>
      </c>
      <c r="L25" s="469">
        <v>14269.2</v>
      </c>
      <c r="M25" s="469">
        <v>2236.5</v>
      </c>
      <c r="N25" s="469">
        <v>2572.5</v>
      </c>
      <c r="O25" s="469">
        <v>2406.0448051527005</v>
      </c>
      <c r="P25" s="469">
        <v>30314.6</v>
      </c>
    </row>
    <row r="26" spans="2:16" ht="15" customHeight="1" x14ac:dyDescent="0.15">
      <c r="B26" s="10"/>
      <c r="C26" s="6">
        <v>11</v>
      </c>
      <c r="D26" s="18"/>
      <c r="E26" s="473">
        <v>1155</v>
      </c>
      <c r="F26" s="473">
        <v>1575</v>
      </c>
      <c r="G26" s="473">
        <v>1338.6826690346713</v>
      </c>
      <c r="H26" s="473">
        <v>15503.3</v>
      </c>
      <c r="I26" s="473">
        <v>1867.3200000000002</v>
      </c>
      <c r="J26" s="473">
        <v>2467.5</v>
      </c>
      <c r="K26" s="473">
        <v>2128.5192503854823</v>
      </c>
      <c r="L26" s="473">
        <v>13770.6</v>
      </c>
      <c r="M26" s="473">
        <v>2311.0500000000002</v>
      </c>
      <c r="N26" s="473">
        <v>2782.5</v>
      </c>
      <c r="O26" s="473">
        <v>2565.5121796624494</v>
      </c>
      <c r="P26" s="473">
        <v>34203.300000000003</v>
      </c>
    </row>
    <row r="27" spans="2:16" ht="14.25" customHeight="1" x14ac:dyDescent="0.15">
      <c r="B27" s="46"/>
      <c r="C27" s="57"/>
      <c r="D27" s="58"/>
      <c r="E27" s="467"/>
      <c r="F27" s="477"/>
      <c r="G27" s="449"/>
      <c r="H27" s="477"/>
      <c r="I27" s="467"/>
      <c r="J27" s="477"/>
      <c r="K27" s="449"/>
      <c r="L27" s="477"/>
      <c r="M27" s="467"/>
      <c r="N27" s="477"/>
      <c r="O27" s="449"/>
      <c r="P27" s="477"/>
    </row>
    <row r="28" spans="2:16" ht="14.25" customHeight="1" x14ac:dyDescent="0.15">
      <c r="B28" s="478"/>
      <c r="C28" s="34"/>
      <c r="D28" s="58"/>
      <c r="E28" s="467"/>
      <c r="F28" s="477"/>
      <c r="G28" s="449"/>
      <c r="H28" s="477"/>
      <c r="I28" s="467"/>
      <c r="J28" s="477"/>
      <c r="K28" s="449"/>
      <c r="L28" s="477"/>
      <c r="M28" s="467"/>
      <c r="N28" s="477"/>
      <c r="O28" s="449"/>
      <c r="P28" s="477"/>
    </row>
    <row r="29" spans="2:16" ht="14.25" customHeight="1" x14ac:dyDescent="0.15">
      <c r="B29" s="478" t="s">
        <v>79</v>
      </c>
      <c r="C29" s="57"/>
      <c r="D29" s="58"/>
      <c r="E29" s="467"/>
      <c r="F29" s="477"/>
      <c r="G29" s="449"/>
      <c r="H29" s="477"/>
      <c r="I29" s="467"/>
      <c r="J29" s="477"/>
      <c r="K29" s="449"/>
      <c r="L29" s="477"/>
      <c r="M29" s="467"/>
      <c r="N29" s="477"/>
      <c r="O29" s="449"/>
      <c r="P29" s="477"/>
    </row>
    <row r="30" spans="2:16" ht="14.25" customHeight="1" x14ac:dyDescent="0.15">
      <c r="B30" s="480">
        <v>40486</v>
      </c>
      <c r="C30" s="113"/>
      <c r="D30" s="114">
        <v>40491</v>
      </c>
      <c r="E30" s="468">
        <v>1186.5</v>
      </c>
      <c r="F30" s="469">
        <v>1575</v>
      </c>
      <c r="G30" s="273">
        <v>1364.6651217596229</v>
      </c>
      <c r="H30" s="469">
        <v>3971.4</v>
      </c>
      <c r="I30" s="468">
        <v>1921.92</v>
      </c>
      <c r="J30" s="469">
        <v>2415</v>
      </c>
      <c r="K30" s="273">
        <v>2059.9730678129663</v>
      </c>
      <c r="L30" s="469">
        <v>3387.8</v>
      </c>
      <c r="M30" s="481">
        <v>2311.0500000000002</v>
      </c>
      <c r="N30" s="481">
        <v>2643.48</v>
      </c>
      <c r="O30" s="481">
        <v>2509.9802</v>
      </c>
      <c r="P30" s="469">
        <v>7581.5</v>
      </c>
    </row>
    <row r="31" spans="2:16" ht="14.25" customHeight="1" x14ac:dyDescent="0.15">
      <c r="B31" s="480" t="s">
        <v>80</v>
      </c>
      <c r="C31" s="113"/>
      <c r="D31" s="114"/>
      <c r="E31" s="467"/>
      <c r="F31" s="477"/>
      <c r="G31" s="449"/>
      <c r="H31" s="477"/>
      <c r="I31" s="467"/>
      <c r="J31" s="477"/>
      <c r="K31" s="449"/>
      <c r="L31" s="477"/>
      <c r="M31" s="467"/>
      <c r="N31" s="477"/>
      <c r="O31" s="449"/>
      <c r="P31" s="477"/>
    </row>
    <row r="32" spans="2:16" ht="14.25" customHeight="1" x14ac:dyDescent="0.15">
      <c r="B32" s="480">
        <v>40492</v>
      </c>
      <c r="C32" s="113"/>
      <c r="D32" s="114">
        <v>40498</v>
      </c>
      <c r="E32" s="481">
        <v>1155</v>
      </c>
      <c r="F32" s="482">
        <v>1470</v>
      </c>
      <c r="G32" s="483">
        <v>1328.5889589905362</v>
      </c>
      <c r="H32" s="482">
        <v>3363</v>
      </c>
      <c r="I32" s="481">
        <v>1867.3200000000002</v>
      </c>
      <c r="J32" s="482">
        <v>2467.5</v>
      </c>
      <c r="K32" s="483">
        <v>2136.9672413793105</v>
      </c>
      <c r="L32" s="482">
        <v>2939.5</v>
      </c>
      <c r="M32" s="481">
        <v>2441.355</v>
      </c>
      <c r="N32" s="482">
        <v>2664.6900000000005</v>
      </c>
      <c r="O32" s="483">
        <v>2560.8276592788156</v>
      </c>
      <c r="P32" s="482">
        <v>8044.4</v>
      </c>
    </row>
    <row r="33" spans="2:16" ht="14.25" customHeight="1" x14ac:dyDescent="0.15">
      <c r="B33" s="480" t="s">
        <v>81</v>
      </c>
      <c r="C33" s="113"/>
      <c r="D33" s="114"/>
      <c r="E33" s="467"/>
      <c r="F33" s="477"/>
      <c r="G33" s="449"/>
      <c r="H33" s="477"/>
      <c r="I33" s="467"/>
      <c r="J33" s="477"/>
      <c r="K33" s="449"/>
      <c r="L33" s="477"/>
      <c r="M33" s="467"/>
      <c r="N33" s="477"/>
      <c r="O33" s="449"/>
      <c r="P33" s="477"/>
    </row>
    <row r="34" spans="2:16" ht="14.25" customHeight="1" x14ac:dyDescent="0.15">
      <c r="B34" s="480">
        <v>40499</v>
      </c>
      <c r="C34" s="113"/>
      <c r="D34" s="114">
        <v>40504</v>
      </c>
      <c r="E34" s="481">
        <v>1155</v>
      </c>
      <c r="F34" s="482">
        <v>1470</v>
      </c>
      <c r="G34" s="483">
        <v>1332.5280504908833</v>
      </c>
      <c r="H34" s="482">
        <v>3424.2</v>
      </c>
      <c r="I34" s="481">
        <v>1890</v>
      </c>
      <c r="J34" s="482">
        <v>2415</v>
      </c>
      <c r="K34" s="483">
        <v>2144.6516523989649</v>
      </c>
      <c r="L34" s="482">
        <v>3720.3</v>
      </c>
      <c r="M34" s="481">
        <v>2467.5</v>
      </c>
      <c r="N34" s="481">
        <v>2782.5</v>
      </c>
      <c r="O34" s="481">
        <v>2590.9904644724697</v>
      </c>
      <c r="P34" s="482">
        <v>7781.1</v>
      </c>
    </row>
    <row r="35" spans="2:16" ht="14.25" customHeight="1" x14ac:dyDescent="0.15">
      <c r="B35" s="480" t="s">
        <v>82</v>
      </c>
      <c r="C35" s="113"/>
      <c r="D35" s="114"/>
      <c r="E35" s="468"/>
      <c r="F35" s="469"/>
      <c r="G35" s="273"/>
      <c r="H35" s="469"/>
      <c r="I35" s="468"/>
      <c r="J35" s="469"/>
      <c r="K35" s="273"/>
      <c r="L35" s="469"/>
      <c r="M35" s="468"/>
      <c r="N35" s="469"/>
      <c r="O35" s="273"/>
      <c r="P35" s="469"/>
    </row>
    <row r="36" spans="2:16" ht="14.25" customHeight="1" x14ac:dyDescent="0.15">
      <c r="B36" s="480">
        <v>40506</v>
      </c>
      <c r="C36" s="113"/>
      <c r="D36" s="114">
        <v>40512</v>
      </c>
      <c r="E36" s="481">
        <v>1155</v>
      </c>
      <c r="F36" s="482">
        <v>1470</v>
      </c>
      <c r="G36" s="483">
        <v>1321.7928297278438</v>
      </c>
      <c r="H36" s="482">
        <v>4744.7</v>
      </c>
      <c r="I36" s="481">
        <v>1957.83</v>
      </c>
      <c r="J36" s="482">
        <v>2415</v>
      </c>
      <c r="K36" s="483">
        <v>2194.9742819843341</v>
      </c>
      <c r="L36" s="482">
        <v>3723</v>
      </c>
      <c r="M36" s="481">
        <v>2467.5</v>
      </c>
      <c r="N36" s="482">
        <v>2782.5</v>
      </c>
      <c r="O36" s="483">
        <v>2618.534937599351</v>
      </c>
      <c r="P36" s="482">
        <v>10796.3</v>
      </c>
    </row>
    <row r="37" spans="2:16" ht="14.25" customHeight="1" x14ac:dyDescent="0.15">
      <c r="B37" s="480" t="s">
        <v>83</v>
      </c>
      <c r="C37" s="113"/>
      <c r="D37" s="114"/>
      <c r="E37" s="467"/>
      <c r="F37" s="477"/>
      <c r="G37" s="449"/>
      <c r="H37" s="477"/>
      <c r="I37" s="467"/>
      <c r="J37" s="477"/>
      <c r="K37" s="449"/>
      <c r="L37" s="477"/>
      <c r="M37" s="467"/>
      <c r="N37" s="477"/>
      <c r="O37" s="449"/>
      <c r="P37" s="477"/>
    </row>
    <row r="38" spans="2:16" ht="14.25" customHeight="1" x14ac:dyDescent="0.15">
      <c r="B38" s="491"/>
      <c r="C38" s="116"/>
      <c r="D38" s="117"/>
      <c r="E38" s="492"/>
      <c r="F38" s="493"/>
      <c r="G38" s="494"/>
      <c r="H38" s="473"/>
      <c r="I38" s="493"/>
      <c r="J38" s="493"/>
      <c r="K38" s="493"/>
      <c r="L38" s="473"/>
      <c r="M38" s="473"/>
      <c r="N38" s="473"/>
      <c r="O38" s="473"/>
      <c r="P38" s="473"/>
    </row>
  </sheetData>
  <mergeCells count="3"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X47"/>
  <sheetViews>
    <sheetView topLeftCell="A7" zoomScale="75" workbookViewId="0">
      <selection activeCell="H47" sqref="H47"/>
    </sheetView>
  </sheetViews>
  <sheetFormatPr defaultColWidth="7.5" defaultRowHeight="12" x14ac:dyDescent="0.15"/>
  <cols>
    <col min="1" max="1" width="1.25" style="450" customWidth="1"/>
    <col min="2" max="2" width="4.125" style="450" customWidth="1"/>
    <col min="3" max="3" width="3.125" style="450" customWidth="1"/>
    <col min="4" max="4" width="2.625" style="450" customWidth="1"/>
    <col min="5" max="7" width="5.875" style="450" customWidth="1"/>
    <col min="8" max="8" width="7.875" style="450" customWidth="1"/>
    <col min="9" max="11" width="5.875" style="450" customWidth="1"/>
    <col min="12" max="12" width="8" style="450" customWidth="1"/>
    <col min="13" max="15" width="5.875" style="450" customWidth="1"/>
    <col min="16" max="16" width="8" style="450" customWidth="1"/>
    <col min="17" max="19" width="5.875" style="450" customWidth="1"/>
    <col min="20" max="20" width="8" style="450" customWidth="1"/>
    <col min="21" max="23" width="5.875" style="450" customWidth="1"/>
    <col min="24" max="24" width="8" style="450" customWidth="1"/>
    <col min="25" max="16384" width="7.5" style="450"/>
  </cols>
  <sheetData>
    <row r="3" spans="2:24" x14ac:dyDescent="0.15">
      <c r="B3" s="450" t="s">
        <v>378</v>
      </c>
    </row>
    <row r="4" spans="2:24" x14ac:dyDescent="0.15"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X4" s="451" t="s">
        <v>20</v>
      </c>
    </row>
    <row r="5" spans="2:24" ht="8.25" customHeight="1" x14ac:dyDescent="0.15"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</row>
    <row r="6" spans="2:24" ht="13.5" customHeight="1" x14ac:dyDescent="0.15">
      <c r="B6" s="495"/>
      <c r="C6" s="454" t="s">
        <v>0</v>
      </c>
      <c r="D6" s="455"/>
      <c r="E6" s="623" t="s">
        <v>147</v>
      </c>
      <c r="F6" s="624"/>
      <c r="G6" s="624"/>
      <c r="H6" s="625"/>
      <c r="I6" s="623" t="s">
        <v>150</v>
      </c>
      <c r="J6" s="624"/>
      <c r="K6" s="624"/>
      <c r="L6" s="625"/>
      <c r="M6" s="623" t="s">
        <v>152</v>
      </c>
      <c r="N6" s="624"/>
      <c r="O6" s="624"/>
      <c r="P6" s="625"/>
      <c r="Q6" s="623" t="s">
        <v>153</v>
      </c>
      <c r="R6" s="624"/>
      <c r="S6" s="624"/>
      <c r="T6" s="625"/>
      <c r="U6" s="623" t="s">
        <v>154</v>
      </c>
      <c r="V6" s="624"/>
      <c r="W6" s="624"/>
      <c r="X6" s="625"/>
    </row>
    <row r="7" spans="2:24" x14ac:dyDescent="0.15">
      <c r="B7" s="467" t="s">
        <v>4</v>
      </c>
      <c r="C7" s="449"/>
      <c r="D7" s="449"/>
      <c r="E7" s="459" t="s">
        <v>5</v>
      </c>
      <c r="F7" s="460" t="s">
        <v>6</v>
      </c>
      <c r="G7" s="461" t="s">
        <v>7</v>
      </c>
      <c r="H7" s="460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471"/>
      <c r="C8" s="452"/>
      <c r="D8" s="452"/>
      <c r="E8" s="464"/>
      <c r="F8" s="465"/>
      <c r="G8" s="466" t="s">
        <v>9</v>
      </c>
      <c r="H8" s="46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2" customHeight="1" x14ac:dyDescent="0.15">
      <c r="B9" s="467" t="s">
        <v>72</v>
      </c>
      <c r="C9" s="461">
        <v>17</v>
      </c>
      <c r="D9" s="449" t="s">
        <v>105</v>
      </c>
      <c r="E9" s="481">
        <v>2646</v>
      </c>
      <c r="F9" s="482">
        <v>3255</v>
      </c>
      <c r="G9" s="483">
        <v>3056</v>
      </c>
      <c r="H9" s="482">
        <v>13672</v>
      </c>
      <c r="I9" s="65">
        <v>5670</v>
      </c>
      <c r="J9" s="66">
        <v>7035</v>
      </c>
      <c r="K9" s="64">
        <v>6307</v>
      </c>
      <c r="L9" s="66">
        <v>6020</v>
      </c>
      <c r="M9" s="65">
        <v>2185</v>
      </c>
      <c r="N9" s="66">
        <v>2940</v>
      </c>
      <c r="O9" s="64">
        <v>2610</v>
      </c>
      <c r="P9" s="66">
        <v>57775</v>
      </c>
      <c r="Q9" s="65">
        <v>2310</v>
      </c>
      <c r="R9" s="66">
        <v>3150</v>
      </c>
      <c r="S9" s="64">
        <v>2801</v>
      </c>
      <c r="T9" s="66">
        <v>38029</v>
      </c>
      <c r="U9" s="65">
        <v>2363</v>
      </c>
      <c r="V9" s="66">
        <v>3150</v>
      </c>
      <c r="W9" s="64">
        <v>2770</v>
      </c>
      <c r="X9" s="66">
        <v>32890</v>
      </c>
    </row>
    <row r="10" spans="2:24" x14ac:dyDescent="0.15">
      <c r="B10" s="467"/>
      <c r="C10" s="496">
        <v>18</v>
      </c>
      <c r="D10" s="449"/>
      <c r="E10" s="481">
        <v>2880</v>
      </c>
      <c r="F10" s="482">
        <v>3150</v>
      </c>
      <c r="G10" s="483">
        <v>3050</v>
      </c>
      <c r="H10" s="482">
        <v>13759</v>
      </c>
      <c r="I10" s="65">
        <v>5775</v>
      </c>
      <c r="J10" s="66">
        <v>7140</v>
      </c>
      <c r="K10" s="64">
        <v>6655</v>
      </c>
      <c r="L10" s="66">
        <v>7590</v>
      </c>
      <c r="M10" s="65">
        <v>2363</v>
      </c>
      <c r="N10" s="66">
        <v>2940</v>
      </c>
      <c r="O10" s="64">
        <v>2752</v>
      </c>
      <c r="P10" s="66">
        <v>77842</v>
      </c>
      <c r="Q10" s="65">
        <v>2573</v>
      </c>
      <c r="R10" s="66">
        <v>3045</v>
      </c>
      <c r="S10" s="64">
        <v>2860</v>
      </c>
      <c r="T10" s="66">
        <v>56352</v>
      </c>
      <c r="U10" s="65">
        <v>2573</v>
      </c>
      <c r="V10" s="66">
        <v>3045</v>
      </c>
      <c r="W10" s="64">
        <v>2839</v>
      </c>
      <c r="X10" s="66">
        <v>38266</v>
      </c>
    </row>
    <row r="11" spans="2:24" x14ac:dyDescent="0.15">
      <c r="B11" s="467"/>
      <c r="C11" s="496">
        <v>19</v>
      </c>
      <c r="D11" s="449"/>
      <c r="E11" s="481">
        <v>2625</v>
      </c>
      <c r="F11" s="482">
        <v>2993</v>
      </c>
      <c r="G11" s="483">
        <v>2814</v>
      </c>
      <c r="H11" s="482">
        <v>23455</v>
      </c>
      <c r="I11" s="65">
        <v>5565</v>
      </c>
      <c r="J11" s="66">
        <v>6668</v>
      </c>
      <c r="K11" s="64">
        <v>6159</v>
      </c>
      <c r="L11" s="66">
        <v>13356</v>
      </c>
      <c r="M11" s="65">
        <v>2100</v>
      </c>
      <c r="N11" s="66">
        <v>2835</v>
      </c>
      <c r="O11" s="64">
        <v>2487</v>
      </c>
      <c r="P11" s="66">
        <v>85492</v>
      </c>
      <c r="Q11" s="65">
        <v>2100</v>
      </c>
      <c r="R11" s="66">
        <v>3045</v>
      </c>
      <c r="S11" s="64">
        <v>2703</v>
      </c>
      <c r="T11" s="66">
        <v>74798</v>
      </c>
      <c r="U11" s="65">
        <v>2310</v>
      </c>
      <c r="V11" s="66">
        <v>3045</v>
      </c>
      <c r="W11" s="64">
        <v>2713</v>
      </c>
      <c r="X11" s="66">
        <v>50209</v>
      </c>
    </row>
    <row r="12" spans="2:24" x14ac:dyDescent="0.15">
      <c r="B12" s="467"/>
      <c r="C12" s="496">
        <v>20</v>
      </c>
      <c r="D12" s="449"/>
      <c r="E12" s="65">
        <v>2415</v>
      </c>
      <c r="F12" s="66">
        <v>2961</v>
      </c>
      <c r="G12" s="64">
        <v>2685</v>
      </c>
      <c r="H12" s="482">
        <v>29516</v>
      </c>
      <c r="I12" s="65">
        <v>5541</v>
      </c>
      <c r="J12" s="66">
        <v>5687</v>
      </c>
      <c r="K12" s="64">
        <v>5614</v>
      </c>
      <c r="L12" s="66">
        <v>29570</v>
      </c>
      <c r="M12" s="65">
        <v>1995</v>
      </c>
      <c r="N12" s="66">
        <v>2730</v>
      </c>
      <c r="O12" s="64">
        <v>2338</v>
      </c>
      <c r="P12" s="66">
        <v>81615</v>
      </c>
      <c r="Q12" s="65">
        <v>2205</v>
      </c>
      <c r="R12" s="66">
        <v>2835</v>
      </c>
      <c r="S12" s="64">
        <v>2461</v>
      </c>
      <c r="T12" s="66">
        <v>81187</v>
      </c>
      <c r="U12" s="65">
        <v>2205</v>
      </c>
      <c r="V12" s="66">
        <v>2835</v>
      </c>
      <c r="W12" s="64">
        <v>2507</v>
      </c>
      <c r="X12" s="66">
        <v>62313</v>
      </c>
    </row>
    <row r="13" spans="2:24" x14ac:dyDescent="0.15">
      <c r="B13" s="471"/>
      <c r="C13" s="466">
        <v>21</v>
      </c>
      <c r="D13" s="452"/>
      <c r="E13" s="67">
        <v>2100</v>
      </c>
      <c r="F13" s="68">
        <v>2940</v>
      </c>
      <c r="G13" s="70">
        <v>2424</v>
      </c>
      <c r="H13" s="68">
        <v>21615</v>
      </c>
      <c r="I13" s="67">
        <v>4200</v>
      </c>
      <c r="J13" s="68">
        <v>5670</v>
      </c>
      <c r="K13" s="70">
        <v>5062</v>
      </c>
      <c r="L13" s="68">
        <v>29480</v>
      </c>
      <c r="M13" s="67">
        <v>1785</v>
      </c>
      <c r="N13" s="68">
        <v>2835</v>
      </c>
      <c r="O13" s="70">
        <v>2249</v>
      </c>
      <c r="P13" s="68">
        <v>76748</v>
      </c>
      <c r="Q13" s="67">
        <v>1890</v>
      </c>
      <c r="R13" s="68">
        <v>2835</v>
      </c>
      <c r="S13" s="70">
        <v>2489</v>
      </c>
      <c r="T13" s="68">
        <v>75294</v>
      </c>
      <c r="U13" s="67">
        <v>1890</v>
      </c>
      <c r="V13" s="68">
        <v>2888</v>
      </c>
      <c r="W13" s="70">
        <v>2528</v>
      </c>
      <c r="X13" s="68">
        <v>66924</v>
      </c>
    </row>
    <row r="14" spans="2:24" x14ac:dyDescent="0.15">
      <c r="B14" s="7"/>
      <c r="C14" s="14">
        <v>11</v>
      </c>
      <c r="D14" s="30"/>
      <c r="E14" s="65">
        <v>2310</v>
      </c>
      <c r="F14" s="66">
        <v>2625</v>
      </c>
      <c r="G14" s="64">
        <v>2475</v>
      </c>
      <c r="H14" s="469">
        <v>1693</v>
      </c>
      <c r="I14" s="64">
        <v>4452</v>
      </c>
      <c r="J14" s="66">
        <v>5439</v>
      </c>
      <c r="K14" s="64">
        <v>4876</v>
      </c>
      <c r="L14" s="8">
        <v>2433</v>
      </c>
      <c r="M14" s="9">
        <v>1890</v>
      </c>
      <c r="N14" s="8">
        <v>2415</v>
      </c>
      <c r="O14" s="9">
        <v>2186</v>
      </c>
      <c r="P14" s="8">
        <v>5888</v>
      </c>
      <c r="Q14" s="9">
        <v>1953</v>
      </c>
      <c r="R14" s="8">
        <v>2520</v>
      </c>
      <c r="S14" s="9">
        <v>2244</v>
      </c>
      <c r="T14" s="8">
        <v>6422</v>
      </c>
      <c r="U14" s="9">
        <v>1953</v>
      </c>
      <c r="V14" s="8">
        <v>2520</v>
      </c>
      <c r="W14" s="9">
        <v>2301</v>
      </c>
      <c r="X14" s="8">
        <v>5724</v>
      </c>
    </row>
    <row r="15" spans="2:24" x14ac:dyDescent="0.15">
      <c r="B15" s="7"/>
      <c r="C15" s="14">
        <v>12</v>
      </c>
      <c r="D15" s="30"/>
      <c r="E15" s="65">
        <v>2331</v>
      </c>
      <c r="F15" s="66">
        <v>2625</v>
      </c>
      <c r="G15" s="64">
        <v>2538</v>
      </c>
      <c r="H15" s="469">
        <v>3360</v>
      </c>
      <c r="I15" s="64">
        <v>4782</v>
      </c>
      <c r="J15" s="66">
        <v>5670</v>
      </c>
      <c r="K15" s="64">
        <v>5366</v>
      </c>
      <c r="L15" s="8">
        <v>3510</v>
      </c>
      <c r="M15" s="9">
        <v>1785</v>
      </c>
      <c r="N15" s="8">
        <v>2310</v>
      </c>
      <c r="O15" s="9">
        <v>2075</v>
      </c>
      <c r="P15" s="8">
        <v>7996</v>
      </c>
      <c r="Q15" s="9">
        <v>1890</v>
      </c>
      <c r="R15" s="8">
        <v>2415</v>
      </c>
      <c r="S15" s="9">
        <v>2122</v>
      </c>
      <c r="T15" s="8">
        <v>10333</v>
      </c>
      <c r="U15" s="9">
        <v>1890</v>
      </c>
      <c r="V15" s="8">
        <v>2415</v>
      </c>
      <c r="W15" s="9">
        <v>2108</v>
      </c>
      <c r="X15" s="8">
        <v>10327</v>
      </c>
    </row>
    <row r="16" spans="2:24" x14ac:dyDescent="0.15">
      <c r="B16" s="7" t="s">
        <v>101</v>
      </c>
      <c r="C16" s="14">
        <v>1</v>
      </c>
      <c r="D16" s="30" t="s">
        <v>54</v>
      </c>
      <c r="E16" s="65">
        <v>2100</v>
      </c>
      <c r="F16" s="66">
        <v>2415</v>
      </c>
      <c r="G16" s="64">
        <v>2270</v>
      </c>
      <c r="H16" s="66">
        <v>3012</v>
      </c>
      <c r="I16" s="483" t="s">
        <v>55</v>
      </c>
      <c r="J16" s="482" t="s">
        <v>55</v>
      </c>
      <c r="K16" s="483" t="s">
        <v>55</v>
      </c>
      <c r="L16" s="66">
        <v>1784</v>
      </c>
      <c r="M16" s="64">
        <v>1838</v>
      </c>
      <c r="N16" s="66">
        <v>2310</v>
      </c>
      <c r="O16" s="64">
        <v>2094</v>
      </c>
      <c r="P16" s="66">
        <v>6758</v>
      </c>
      <c r="Q16" s="64">
        <v>1953</v>
      </c>
      <c r="R16" s="66">
        <v>2415</v>
      </c>
      <c r="S16" s="64">
        <v>2221</v>
      </c>
      <c r="T16" s="66">
        <v>7327</v>
      </c>
      <c r="U16" s="64">
        <v>1953</v>
      </c>
      <c r="V16" s="66">
        <v>2415</v>
      </c>
      <c r="W16" s="64">
        <v>2220</v>
      </c>
      <c r="X16" s="66">
        <v>6503</v>
      </c>
    </row>
    <row r="17" spans="2:24" x14ac:dyDescent="0.15">
      <c r="B17" s="7"/>
      <c r="C17" s="14">
        <v>2</v>
      </c>
      <c r="D17" s="30"/>
      <c r="E17" s="65">
        <v>2226</v>
      </c>
      <c r="F17" s="66">
        <v>2486</v>
      </c>
      <c r="G17" s="64">
        <v>2383</v>
      </c>
      <c r="H17" s="66">
        <v>965</v>
      </c>
      <c r="I17" s="64" t="s">
        <v>55</v>
      </c>
      <c r="J17" s="66" t="s">
        <v>55</v>
      </c>
      <c r="K17" s="64" t="s">
        <v>55</v>
      </c>
      <c r="L17" s="66">
        <v>664</v>
      </c>
      <c r="M17" s="64">
        <v>1890</v>
      </c>
      <c r="N17" s="66">
        <v>2205</v>
      </c>
      <c r="O17" s="64">
        <v>2018</v>
      </c>
      <c r="P17" s="66">
        <v>6769</v>
      </c>
      <c r="Q17" s="64">
        <v>2100</v>
      </c>
      <c r="R17" s="66">
        <v>2573</v>
      </c>
      <c r="S17" s="64">
        <v>2319</v>
      </c>
      <c r="T17" s="66">
        <v>6206</v>
      </c>
      <c r="U17" s="64">
        <v>2100</v>
      </c>
      <c r="V17" s="66">
        <v>2573</v>
      </c>
      <c r="W17" s="64">
        <v>2320</v>
      </c>
      <c r="X17" s="66">
        <v>6152</v>
      </c>
    </row>
    <row r="18" spans="2:24" x14ac:dyDescent="0.15">
      <c r="B18" s="7"/>
      <c r="C18" s="14">
        <v>3</v>
      </c>
      <c r="D18" s="30"/>
      <c r="E18" s="65">
        <v>2153</v>
      </c>
      <c r="F18" s="66">
        <v>2420</v>
      </c>
      <c r="G18" s="64">
        <v>2350</v>
      </c>
      <c r="H18" s="66">
        <v>2522</v>
      </c>
      <c r="I18" s="64" t="s">
        <v>55</v>
      </c>
      <c r="J18" s="66" t="s">
        <v>55</v>
      </c>
      <c r="K18" s="64" t="s">
        <v>55</v>
      </c>
      <c r="L18" s="66">
        <v>1878</v>
      </c>
      <c r="M18" s="64">
        <v>1995</v>
      </c>
      <c r="N18" s="66">
        <v>2450</v>
      </c>
      <c r="O18" s="64">
        <v>2145</v>
      </c>
      <c r="P18" s="66">
        <v>8716</v>
      </c>
      <c r="Q18" s="64">
        <v>2100</v>
      </c>
      <c r="R18" s="66">
        <v>2573</v>
      </c>
      <c r="S18" s="64">
        <v>2438</v>
      </c>
      <c r="T18" s="66">
        <v>5602</v>
      </c>
      <c r="U18" s="64">
        <v>2100</v>
      </c>
      <c r="V18" s="66">
        <v>2573</v>
      </c>
      <c r="W18" s="64">
        <v>2427</v>
      </c>
      <c r="X18" s="66">
        <v>5217</v>
      </c>
    </row>
    <row r="19" spans="2:24" x14ac:dyDescent="0.15">
      <c r="B19" s="7"/>
      <c r="C19" s="14">
        <v>4</v>
      </c>
      <c r="D19" s="30"/>
      <c r="E19" s="481">
        <v>2100</v>
      </c>
      <c r="F19" s="482">
        <v>2405</v>
      </c>
      <c r="G19" s="483">
        <v>2220</v>
      </c>
      <c r="H19" s="66">
        <v>1216</v>
      </c>
      <c r="I19" s="483">
        <v>4612</v>
      </c>
      <c r="J19" s="482">
        <v>5250</v>
      </c>
      <c r="K19" s="483">
        <v>5141</v>
      </c>
      <c r="L19" s="482">
        <v>1586</v>
      </c>
      <c r="M19" s="64">
        <v>1995</v>
      </c>
      <c r="N19" s="66">
        <v>2520</v>
      </c>
      <c r="O19" s="64">
        <v>2195</v>
      </c>
      <c r="P19" s="66">
        <v>5930</v>
      </c>
      <c r="Q19" s="64">
        <v>2100</v>
      </c>
      <c r="R19" s="66">
        <v>2678</v>
      </c>
      <c r="S19" s="64">
        <v>2512</v>
      </c>
      <c r="T19" s="66">
        <v>4931</v>
      </c>
      <c r="U19" s="64">
        <v>2100</v>
      </c>
      <c r="V19" s="66">
        <v>2678</v>
      </c>
      <c r="W19" s="64">
        <v>2482</v>
      </c>
      <c r="X19" s="66">
        <v>4968</v>
      </c>
    </row>
    <row r="20" spans="2:24" x14ac:dyDescent="0.15">
      <c r="B20" s="7"/>
      <c r="C20" s="14">
        <v>5</v>
      </c>
      <c r="D20" s="30"/>
      <c r="E20" s="65">
        <v>2205</v>
      </c>
      <c r="F20" s="66">
        <v>2415</v>
      </c>
      <c r="G20" s="64">
        <v>2334</v>
      </c>
      <c r="H20" s="66">
        <v>1909</v>
      </c>
      <c r="I20" s="64">
        <v>4752</v>
      </c>
      <c r="J20" s="66">
        <v>5250</v>
      </c>
      <c r="K20" s="64">
        <v>5151</v>
      </c>
      <c r="L20" s="66">
        <v>1101</v>
      </c>
      <c r="M20" s="64">
        <v>1995</v>
      </c>
      <c r="N20" s="66">
        <v>2520</v>
      </c>
      <c r="O20" s="64">
        <v>2227</v>
      </c>
      <c r="P20" s="66">
        <v>6669</v>
      </c>
      <c r="Q20" s="64">
        <v>2100</v>
      </c>
      <c r="R20" s="66">
        <v>2730</v>
      </c>
      <c r="S20" s="64">
        <v>2583</v>
      </c>
      <c r="T20" s="66">
        <v>5582</v>
      </c>
      <c r="U20" s="64">
        <v>2100</v>
      </c>
      <c r="V20" s="66">
        <v>2783</v>
      </c>
      <c r="W20" s="64">
        <v>2611</v>
      </c>
      <c r="X20" s="66">
        <v>4547</v>
      </c>
    </row>
    <row r="21" spans="2:24" x14ac:dyDescent="0.15">
      <c r="B21" s="7"/>
      <c r="C21" s="14">
        <v>6</v>
      </c>
      <c r="D21" s="30"/>
      <c r="E21" s="65">
        <v>2090</v>
      </c>
      <c r="F21" s="66">
        <v>2415</v>
      </c>
      <c r="G21" s="81">
        <v>2324</v>
      </c>
      <c r="H21" s="66">
        <v>973</v>
      </c>
      <c r="I21" s="65" t="s">
        <v>55</v>
      </c>
      <c r="J21" s="66" t="s">
        <v>55</v>
      </c>
      <c r="K21" s="81" t="s">
        <v>55</v>
      </c>
      <c r="L21" s="66">
        <v>1501</v>
      </c>
      <c r="M21" s="64">
        <v>1890</v>
      </c>
      <c r="N21" s="66">
        <v>2520</v>
      </c>
      <c r="O21" s="64">
        <v>2137</v>
      </c>
      <c r="P21" s="66">
        <v>5698</v>
      </c>
      <c r="Q21" s="64">
        <v>2100</v>
      </c>
      <c r="R21" s="66">
        <v>2625</v>
      </c>
      <c r="S21" s="64">
        <v>2557</v>
      </c>
      <c r="T21" s="66">
        <v>5686</v>
      </c>
      <c r="U21" s="64">
        <v>2100</v>
      </c>
      <c r="V21" s="66">
        <v>2625</v>
      </c>
      <c r="W21" s="64">
        <v>2514</v>
      </c>
      <c r="X21" s="66">
        <v>4571</v>
      </c>
    </row>
    <row r="22" spans="2:24" x14ac:dyDescent="0.15">
      <c r="B22" s="7"/>
      <c r="C22" s="14">
        <v>7</v>
      </c>
      <c r="D22" s="30"/>
      <c r="E22" s="65">
        <v>2073</v>
      </c>
      <c r="F22" s="66">
        <v>2310</v>
      </c>
      <c r="G22" s="81">
        <v>2202</v>
      </c>
      <c r="H22" s="66">
        <v>796</v>
      </c>
      <c r="I22" s="65">
        <v>4200</v>
      </c>
      <c r="J22" s="66">
        <v>5145</v>
      </c>
      <c r="K22" s="81">
        <v>4840</v>
      </c>
      <c r="L22" s="66">
        <v>1338</v>
      </c>
      <c r="M22" s="64">
        <v>1890</v>
      </c>
      <c r="N22" s="66">
        <v>2310</v>
      </c>
      <c r="O22" s="64">
        <v>2127</v>
      </c>
      <c r="P22" s="66">
        <v>4370</v>
      </c>
      <c r="Q22" s="64">
        <v>2100</v>
      </c>
      <c r="R22" s="66">
        <v>2520</v>
      </c>
      <c r="S22" s="64">
        <v>2268</v>
      </c>
      <c r="T22" s="66">
        <v>4835</v>
      </c>
      <c r="U22" s="64">
        <v>2100</v>
      </c>
      <c r="V22" s="66">
        <v>2520</v>
      </c>
      <c r="W22" s="64">
        <v>2333</v>
      </c>
      <c r="X22" s="66">
        <v>3650</v>
      </c>
    </row>
    <row r="23" spans="2:24" x14ac:dyDescent="0.15">
      <c r="B23" s="7"/>
      <c r="C23" s="14">
        <v>8</v>
      </c>
      <c r="D23" s="9"/>
      <c r="E23" s="65">
        <v>2207</v>
      </c>
      <c r="F23" s="66">
        <v>2367</v>
      </c>
      <c r="G23" s="81">
        <v>2295</v>
      </c>
      <c r="H23" s="66">
        <v>1174</v>
      </c>
      <c r="I23" s="65" t="s">
        <v>55</v>
      </c>
      <c r="J23" s="66" t="s">
        <v>55</v>
      </c>
      <c r="K23" s="81" t="s">
        <v>55</v>
      </c>
      <c r="L23" s="66">
        <v>2031</v>
      </c>
      <c r="M23" s="65">
        <v>1890</v>
      </c>
      <c r="N23" s="66">
        <v>2415</v>
      </c>
      <c r="O23" s="64">
        <v>2218</v>
      </c>
      <c r="P23" s="65">
        <v>6122</v>
      </c>
      <c r="Q23" s="66">
        <v>2048</v>
      </c>
      <c r="R23" s="66">
        <v>2520</v>
      </c>
      <c r="S23" s="66">
        <v>2336</v>
      </c>
      <c r="T23" s="66">
        <v>6675</v>
      </c>
      <c r="U23" s="66">
        <v>2100</v>
      </c>
      <c r="V23" s="66">
        <v>2625</v>
      </c>
      <c r="W23" s="66">
        <v>2454</v>
      </c>
      <c r="X23" s="66">
        <v>4926</v>
      </c>
    </row>
    <row r="24" spans="2:24" x14ac:dyDescent="0.15">
      <c r="B24" s="7"/>
      <c r="C24" s="14">
        <v>9</v>
      </c>
      <c r="D24" s="9"/>
      <c r="E24" s="66">
        <v>2205</v>
      </c>
      <c r="F24" s="66">
        <v>2625</v>
      </c>
      <c r="G24" s="66">
        <v>2464</v>
      </c>
      <c r="H24" s="66">
        <v>903</v>
      </c>
      <c r="I24" s="66">
        <v>4515</v>
      </c>
      <c r="J24" s="66">
        <v>5250</v>
      </c>
      <c r="K24" s="66">
        <v>4995</v>
      </c>
      <c r="L24" s="66">
        <v>1430</v>
      </c>
      <c r="M24" s="66">
        <v>1890</v>
      </c>
      <c r="N24" s="66">
        <v>2415</v>
      </c>
      <c r="O24" s="66">
        <v>2134</v>
      </c>
      <c r="P24" s="66">
        <v>6051</v>
      </c>
      <c r="Q24" s="66">
        <v>2100</v>
      </c>
      <c r="R24" s="66">
        <v>2520</v>
      </c>
      <c r="S24" s="66">
        <v>2377</v>
      </c>
      <c r="T24" s="66">
        <v>5355</v>
      </c>
      <c r="U24" s="66">
        <v>2100</v>
      </c>
      <c r="V24" s="66">
        <v>2520</v>
      </c>
      <c r="W24" s="66">
        <v>2365</v>
      </c>
      <c r="X24" s="66">
        <v>5224</v>
      </c>
    </row>
    <row r="25" spans="2:24" x14ac:dyDescent="0.15">
      <c r="B25" s="7"/>
      <c r="C25" s="14">
        <v>10</v>
      </c>
      <c r="D25" s="30"/>
      <c r="E25" s="66">
        <v>2286.9</v>
      </c>
      <c r="F25" s="66">
        <v>2625</v>
      </c>
      <c r="G25" s="66">
        <v>2486.8363943579197</v>
      </c>
      <c r="H25" s="66">
        <v>2107.1</v>
      </c>
      <c r="I25" s="66">
        <v>4515</v>
      </c>
      <c r="J25" s="66">
        <v>4935</v>
      </c>
      <c r="K25" s="66">
        <v>4756.7491922005565</v>
      </c>
      <c r="L25" s="66">
        <v>1512.7</v>
      </c>
      <c r="M25" s="66">
        <v>1995</v>
      </c>
      <c r="N25" s="66">
        <v>2415</v>
      </c>
      <c r="O25" s="66">
        <v>2224.1529454022984</v>
      </c>
      <c r="P25" s="66">
        <v>5773.2</v>
      </c>
      <c r="Q25" s="66">
        <v>2205</v>
      </c>
      <c r="R25" s="66">
        <v>2520</v>
      </c>
      <c r="S25" s="66">
        <v>2390.3815717664179</v>
      </c>
      <c r="T25" s="66">
        <v>5196.2</v>
      </c>
      <c r="U25" s="66">
        <v>2205</v>
      </c>
      <c r="V25" s="66">
        <v>2520</v>
      </c>
      <c r="W25" s="66">
        <v>2400.8626370165061</v>
      </c>
      <c r="X25" s="66">
        <v>4651.1000000000004</v>
      </c>
    </row>
    <row r="26" spans="2:24" x14ac:dyDescent="0.15">
      <c r="B26" s="10"/>
      <c r="C26" s="6">
        <v>11</v>
      </c>
      <c r="D26" s="18"/>
      <c r="E26" s="68">
        <v>2205</v>
      </c>
      <c r="F26" s="68">
        <v>2730</v>
      </c>
      <c r="G26" s="68">
        <v>2550.4377090301009</v>
      </c>
      <c r="H26" s="68">
        <v>1362.2</v>
      </c>
      <c r="I26" s="68">
        <v>4515</v>
      </c>
      <c r="J26" s="68">
        <v>5250</v>
      </c>
      <c r="K26" s="68">
        <v>4861.9759512696783</v>
      </c>
      <c r="L26" s="68">
        <v>1843.5</v>
      </c>
      <c r="M26" s="68">
        <v>1995</v>
      </c>
      <c r="N26" s="68">
        <v>2520</v>
      </c>
      <c r="O26" s="68">
        <v>2275.5901931437538</v>
      </c>
      <c r="P26" s="68">
        <v>7797.9</v>
      </c>
      <c r="Q26" s="68">
        <v>2100</v>
      </c>
      <c r="R26" s="68">
        <v>2572.5</v>
      </c>
      <c r="S26" s="68">
        <v>2381.3131467665967</v>
      </c>
      <c r="T26" s="68">
        <v>6351.3</v>
      </c>
      <c r="U26" s="68">
        <v>2100</v>
      </c>
      <c r="V26" s="68">
        <v>2572.5</v>
      </c>
      <c r="W26" s="68">
        <v>2350.3680131251426</v>
      </c>
      <c r="X26" s="68">
        <v>6005.7</v>
      </c>
    </row>
    <row r="27" spans="2:24" ht="14.25" customHeight="1" x14ac:dyDescent="0.15">
      <c r="B27" s="467"/>
      <c r="C27" s="497" t="s">
        <v>0</v>
      </c>
      <c r="D27" s="498"/>
      <c r="E27" s="626" t="s">
        <v>155</v>
      </c>
      <c r="F27" s="627"/>
      <c r="G27" s="627"/>
      <c r="H27" s="627" t="s">
        <v>379</v>
      </c>
      <c r="I27" s="627"/>
      <c r="J27" s="627"/>
      <c r="K27" s="627"/>
      <c r="L27" s="628"/>
    </row>
    <row r="28" spans="2:24" x14ac:dyDescent="0.15">
      <c r="B28" s="467" t="s">
        <v>4</v>
      </c>
      <c r="C28" s="449"/>
      <c r="D28" s="499"/>
      <c r="E28" s="500" t="s">
        <v>5</v>
      </c>
      <c r="F28" s="460" t="s">
        <v>6</v>
      </c>
      <c r="G28" s="496" t="s">
        <v>7</v>
      </c>
      <c r="H28" s="460" t="s">
        <v>8</v>
      </c>
      <c r="I28" s="500" t="s">
        <v>5</v>
      </c>
      <c r="J28" s="501" t="s">
        <v>6</v>
      </c>
      <c r="K28" s="496" t="s">
        <v>7</v>
      </c>
      <c r="L28" s="501" t="s">
        <v>8</v>
      </c>
    </row>
    <row r="29" spans="2:24" x14ac:dyDescent="0.15">
      <c r="B29" s="471"/>
      <c r="C29" s="452"/>
      <c r="D29" s="502"/>
      <c r="E29" s="464"/>
      <c r="F29" s="465"/>
      <c r="G29" s="466" t="s">
        <v>9</v>
      </c>
      <c r="H29" s="465"/>
      <c r="I29" s="464"/>
      <c r="J29" s="465"/>
      <c r="K29" s="466" t="s">
        <v>9</v>
      </c>
      <c r="L29" s="465"/>
    </row>
    <row r="30" spans="2:24" x14ac:dyDescent="0.15">
      <c r="B30" s="467" t="s">
        <v>72</v>
      </c>
      <c r="C30" s="461">
        <v>17</v>
      </c>
      <c r="D30" s="450" t="s">
        <v>105</v>
      </c>
      <c r="E30" s="468">
        <v>1890</v>
      </c>
      <c r="F30" s="469">
        <v>2625</v>
      </c>
      <c r="G30" s="273">
        <v>2145</v>
      </c>
      <c r="H30" s="469">
        <v>40071</v>
      </c>
      <c r="I30" s="468">
        <v>945</v>
      </c>
      <c r="J30" s="469">
        <v>1523</v>
      </c>
      <c r="K30" s="469">
        <v>1264</v>
      </c>
      <c r="L30" s="475">
        <v>75418</v>
      </c>
    </row>
    <row r="31" spans="2:24" x14ac:dyDescent="0.15">
      <c r="B31" s="467"/>
      <c r="C31" s="496">
        <v>18</v>
      </c>
      <c r="E31" s="7">
        <v>1995</v>
      </c>
      <c r="F31" s="8">
        <v>2520</v>
      </c>
      <c r="G31" s="273">
        <v>2319</v>
      </c>
      <c r="H31" s="469">
        <v>59099</v>
      </c>
      <c r="I31" s="467">
        <v>998</v>
      </c>
      <c r="J31" s="469">
        <v>1575</v>
      </c>
      <c r="K31" s="469">
        <v>1308</v>
      </c>
      <c r="L31" s="475">
        <v>84725</v>
      </c>
    </row>
    <row r="32" spans="2:24" x14ac:dyDescent="0.15">
      <c r="B32" s="467"/>
      <c r="C32" s="496">
        <v>19</v>
      </c>
      <c r="E32" s="468">
        <v>1890</v>
      </c>
      <c r="F32" s="469">
        <v>2573</v>
      </c>
      <c r="G32" s="273">
        <v>2220</v>
      </c>
      <c r="H32" s="469">
        <v>77257</v>
      </c>
      <c r="I32" s="468">
        <v>1050</v>
      </c>
      <c r="J32" s="469">
        <v>1575</v>
      </c>
      <c r="K32" s="469">
        <v>1319</v>
      </c>
      <c r="L32" s="475">
        <v>103112</v>
      </c>
    </row>
    <row r="33" spans="2:12" x14ac:dyDescent="0.15">
      <c r="B33" s="467"/>
      <c r="C33" s="496">
        <v>20</v>
      </c>
      <c r="E33" s="468">
        <v>1785</v>
      </c>
      <c r="F33" s="469">
        <v>2678</v>
      </c>
      <c r="G33" s="273">
        <v>2100</v>
      </c>
      <c r="H33" s="469">
        <v>113513</v>
      </c>
      <c r="I33" s="468">
        <v>1050</v>
      </c>
      <c r="J33" s="469">
        <v>1365</v>
      </c>
      <c r="K33" s="469">
        <v>1264</v>
      </c>
      <c r="L33" s="475">
        <v>113445</v>
      </c>
    </row>
    <row r="34" spans="2:12" x14ac:dyDescent="0.15">
      <c r="B34" s="471"/>
      <c r="C34" s="466">
        <v>21</v>
      </c>
      <c r="D34" s="452"/>
      <c r="E34" s="472">
        <v>1680</v>
      </c>
      <c r="F34" s="473">
        <v>2678</v>
      </c>
      <c r="G34" s="474">
        <v>2113</v>
      </c>
      <c r="H34" s="473">
        <v>104296</v>
      </c>
      <c r="I34" s="472">
        <v>1050</v>
      </c>
      <c r="J34" s="473">
        <v>1575</v>
      </c>
      <c r="K34" s="473">
        <v>1340</v>
      </c>
      <c r="L34" s="476">
        <v>105146</v>
      </c>
    </row>
    <row r="35" spans="2:12" x14ac:dyDescent="0.15">
      <c r="B35" s="7"/>
      <c r="C35" s="14">
        <v>11</v>
      </c>
      <c r="D35" s="9"/>
      <c r="E35" s="481">
        <v>1733</v>
      </c>
      <c r="F35" s="482">
        <v>2100</v>
      </c>
      <c r="G35" s="483">
        <v>1924</v>
      </c>
      <c r="H35" s="469">
        <v>8799</v>
      </c>
      <c r="I35" s="273">
        <v>1260</v>
      </c>
      <c r="J35" s="469">
        <v>1523</v>
      </c>
      <c r="K35" s="273">
        <v>1356</v>
      </c>
      <c r="L35" s="469">
        <v>10446</v>
      </c>
    </row>
    <row r="36" spans="2:12" x14ac:dyDescent="0.15">
      <c r="B36" s="7"/>
      <c r="C36" s="14">
        <v>12</v>
      </c>
      <c r="D36" s="9"/>
      <c r="E36" s="65">
        <v>1680</v>
      </c>
      <c r="F36" s="66">
        <v>2205</v>
      </c>
      <c r="G36" s="64">
        <v>1917</v>
      </c>
      <c r="H36" s="469">
        <v>12102</v>
      </c>
      <c r="I36" s="273">
        <v>1313</v>
      </c>
      <c r="J36" s="469">
        <v>1523</v>
      </c>
      <c r="K36" s="273">
        <v>1391</v>
      </c>
      <c r="L36" s="469">
        <v>7947</v>
      </c>
    </row>
    <row r="37" spans="2:12" x14ac:dyDescent="0.15">
      <c r="B37" s="7" t="s">
        <v>101</v>
      </c>
      <c r="C37" s="14">
        <v>1</v>
      </c>
      <c r="D37" s="9" t="s">
        <v>54</v>
      </c>
      <c r="E37" s="65">
        <v>1733</v>
      </c>
      <c r="F37" s="66">
        <v>2153</v>
      </c>
      <c r="G37" s="64">
        <v>2023</v>
      </c>
      <c r="H37" s="66">
        <v>10484</v>
      </c>
      <c r="I37" s="64">
        <v>1260</v>
      </c>
      <c r="J37" s="66">
        <v>1418</v>
      </c>
      <c r="K37" s="64">
        <v>1366</v>
      </c>
      <c r="L37" s="66">
        <v>6522</v>
      </c>
    </row>
    <row r="38" spans="2:12" x14ac:dyDescent="0.15">
      <c r="B38" s="7"/>
      <c r="C38" s="14">
        <v>2</v>
      </c>
      <c r="D38" s="9"/>
      <c r="E38" s="65">
        <v>1680</v>
      </c>
      <c r="F38" s="66">
        <v>2048</v>
      </c>
      <c r="G38" s="64">
        <v>1904</v>
      </c>
      <c r="H38" s="66">
        <v>8820</v>
      </c>
      <c r="I38" s="64">
        <v>1260</v>
      </c>
      <c r="J38" s="66">
        <v>1470</v>
      </c>
      <c r="K38" s="64">
        <v>1379</v>
      </c>
      <c r="L38" s="66">
        <v>9461</v>
      </c>
    </row>
    <row r="39" spans="2:12" x14ac:dyDescent="0.15">
      <c r="B39" s="7"/>
      <c r="C39" s="14">
        <v>3</v>
      </c>
      <c r="D39" s="9"/>
      <c r="E39" s="65">
        <v>1785</v>
      </c>
      <c r="F39" s="66">
        <v>1995</v>
      </c>
      <c r="G39" s="64">
        <v>1916</v>
      </c>
      <c r="H39" s="66">
        <v>7775</v>
      </c>
      <c r="I39" s="64">
        <v>1050</v>
      </c>
      <c r="J39" s="66">
        <v>1418</v>
      </c>
      <c r="K39" s="64">
        <v>1300</v>
      </c>
      <c r="L39" s="66">
        <v>8540</v>
      </c>
    </row>
    <row r="40" spans="2:12" x14ac:dyDescent="0.15">
      <c r="B40" s="7"/>
      <c r="C40" s="14">
        <v>4</v>
      </c>
      <c r="D40" s="9"/>
      <c r="E40" s="65">
        <v>1785</v>
      </c>
      <c r="F40" s="66">
        <v>2100</v>
      </c>
      <c r="G40" s="64">
        <v>1974</v>
      </c>
      <c r="H40" s="66">
        <v>6829</v>
      </c>
      <c r="I40" s="64">
        <v>1050</v>
      </c>
      <c r="J40" s="66">
        <v>1365</v>
      </c>
      <c r="K40" s="64">
        <v>1247</v>
      </c>
      <c r="L40" s="66">
        <v>6942</v>
      </c>
    </row>
    <row r="41" spans="2:12" x14ac:dyDescent="0.15">
      <c r="B41" s="7"/>
      <c r="C41" s="14">
        <v>5</v>
      </c>
      <c r="D41" s="9"/>
      <c r="E41" s="65">
        <v>1785</v>
      </c>
      <c r="F41" s="66">
        <v>2205</v>
      </c>
      <c r="G41" s="64">
        <v>1999</v>
      </c>
      <c r="H41" s="66">
        <v>7030</v>
      </c>
      <c r="I41" s="64">
        <v>1050</v>
      </c>
      <c r="J41" s="66">
        <v>1523</v>
      </c>
      <c r="K41" s="64">
        <v>1267</v>
      </c>
      <c r="L41" s="66">
        <v>8305</v>
      </c>
    </row>
    <row r="42" spans="2:12" x14ac:dyDescent="0.15">
      <c r="B42" s="7"/>
      <c r="C42" s="14">
        <v>6</v>
      </c>
      <c r="D42" s="9"/>
      <c r="E42" s="65">
        <v>1733</v>
      </c>
      <c r="F42" s="66">
        <v>2100</v>
      </c>
      <c r="G42" s="64">
        <v>1878</v>
      </c>
      <c r="H42" s="66">
        <v>6786</v>
      </c>
      <c r="I42" s="64">
        <v>1050</v>
      </c>
      <c r="J42" s="66">
        <v>1470</v>
      </c>
      <c r="K42" s="64">
        <v>1291</v>
      </c>
      <c r="L42" s="66">
        <v>7763</v>
      </c>
    </row>
    <row r="43" spans="2:12" x14ac:dyDescent="0.15">
      <c r="B43" s="7"/>
      <c r="C43" s="14">
        <v>7</v>
      </c>
      <c r="D43" s="9"/>
      <c r="E43" s="65">
        <v>1680</v>
      </c>
      <c r="F43" s="66">
        <v>1995</v>
      </c>
      <c r="G43" s="64">
        <v>1827</v>
      </c>
      <c r="H43" s="66">
        <v>6802</v>
      </c>
      <c r="I43" s="64">
        <v>1050</v>
      </c>
      <c r="J43" s="66">
        <v>1418</v>
      </c>
      <c r="K43" s="64">
        <v>1280</v>
      </c>
      <c r="L43" s="66">
        <v>5380</v>
      </c>
    </row>
    <row r="44" spans="2:12" x14ac:dyDescent="0.15">
      <c r="B44" s="7"/>
      <c r="C44" s="14">
        <v>8</v>
      </c>
      <c r="D44" s="9"/>
      <c r="E44" s="65">
        <v>1733</v>
      </c>
      <c r="F44" s="66">
        <v>2100</v>
      </c>
      <c r="G44" s="64">
        <v>1881</v>
      </c>
      <c r="H44" s="66">
        <v>7827</v>
      </c>
      <c r="I44" s="64">
        <v>1050</v>
      </c>
      <c r="J44" s="66">
        <v>1418</v>
      </c>
      <c r="K44" s="64">
        <v>1207</v>
      </c>
      <c r="L44" s="66">
        <v>5476</v>
      </c>
    </row>
    <row r="45" spans="2:12" x14ac:dyDescent="0.15">
      <c r="B45" s="7"/>
      <c r="C45" s="14">
        <v>9</v>
      </c>
      <c r="D45" s="9"/>
      <c r="E45" s="65">
        <v>1785</v>
      </c>
      <c r="F45" s="66">
        <v>2132</v>
      </c>
      <c r="G45" s="66">
        <v>1956</v>
      </c>
      <c r="H45" s="66">
        <v>7105</v>
      </c>
      <c r="I45" s="66">
        <v>1155</v>
      </c>
      <c r="J45" s="66">
        <v>1418</v>
      </c>
      <c r="K45" s="66">
        <v>1249</v>
      </c>
      <c r="L45" s="66">
        <v>8226</v>
      </c>
    </row>
    <row r="46" spans="2:12" x14ac:dyDescent="0.15">
      <c r="B46" s="7"/>
      <c r="C46" s="14">
        <v>10</v>
      </c>
      <c r="D46" s="30"/>
      <c r="E46" s="66">
        <v>1837.5</v>
      </c>
      <c r="F46" s="66">
        <v>2100</v>
      </c>
      <c r="G46" s="66">
        <v>1940.0719944331443</v>
      </c>
      <c r="H46" s="66">
        <v>6693.8</v>
      </c>
      <c r="I46" s="66">
        <v>1207.5</v>
      </c>
      <c r="J46" s="66">
        <v>1417.5</v>
      </c>
      <c r="K46" s="66">
        <v>1263.2362060740973</v>
      </c>
      <c r="L46" s="66">
        <v>8960.1</v>
      </c>
    </row>
    <row r="47" spans="2:12" x14ac:dyDescent="0.15">
      <c r="B47" s="10"/>
      <c r="C47" s="6">
        <v>11</v>
      </c>
      <c r="D47" s="18"/>
      <c r="E47" s="68">
        <v>1890</v>
      </c>
      <c r="F47" s="68">
        <v>2205</v>
      </c>
      <c r="G47" s="68">
        <v>2038.8662656096535</v>
      </c>
      <c r="H47" s="68">
        <v>9209.4</v>
      </c>
      <c r="I47" s="68">
        <v>1260</v>
      </c>
      <c r="J47" s="68">
        <v>1522.5</v>
      </c>
      <c r="K47" s="68">
        <v>1287.4415574910331</v>
      </c>
      <c r="L47" s="68">
        <v>10577.3</v>
      </c>
    </row>
  </sheetData>
  <mergeCells count="7">
    <mergeCell ref="Q6:T6"/>
    <mergeCell ref="U6:X6"/>
    <mergeCell ref="E27:G27"/>
    <mergeCell ref="H27:L27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49"/>
  <sheetViews>
    <sheetView topLeftCell="A7" zoomScale="75" workbookViewId="0">
      <selection activeCell="H46" sqref="H46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5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5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5" ht="12" customHeight="1" x14ac:dyDescent="0.15">
      <c r="A3" s="19"/>
      <c r="B3" s="19" t="s">
        <v>380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5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20</v>
      </c>
    </row>
    <row r="5" spans="1:25" ht="6" customHeight="1" x14ac:dyDescent="0.15">
      <c r="A5" s="1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O5" s="19"/>
      <c r="P5" s="19"/>
      <c r="Q5" s="12"/>
      <c r="R5" s="9"/>
      <c r="S5" s="19"/>
      <c r="T5" s="19"/>
      <c r="U5" s="19"/>
      <c r="V5" s="19"/>
      <c r="W5" s="19"/>
      <c r="X5" s="19"/>
    </row>
    <row r="6" spans="1:25" ht="12" customHeight="1" x14ac:dyDescent="0.15">
      <c r="A6" s="19"/>
      <c r="B6" s="43"/>
      <c r="C6" s="454" t="s">
        <v>0</v>
      </c>
      <c r="D6" s="455"/>
      <c r="E6" s="605" t="s">
        <v>144</v>
      </c>
      <c r="F6" s="606"/>
      <c r="G6" s="606"/>
      <c r="H6" s="607"/>
      <c r="I6" s="605" t="s">
        <v>145</v>
      </c>
      <c r="J6" s="606"/>
      <c r="K6" s="606"/>
      <c r="L6" s="607"/>
      <c r="M6" s="605" t="s">
        <v>146</v>
      </c>
      <c r="N6" s="606"/>
      <c r="O6" s="606"/>
      <c r="P6" s="607"/>
      <c r="Q6" s="605" t="s">
        <v>148</v>
      </c>
      <c r="R6" s="606"/>
      <c r="S6" s="606"/>
      <c r="T6" s="607"/>
      <c r="U6" s="605" t="s">
        <v>149</v>
      </c>
      <c r="V6" s="606"/>
      <c r="W6" s="606"/>
      <c r="X6" s="607"/>
    </row>
    <row r="7" spans="1:25" ht="12" customHeight="1" x14ac:dyDescent="0.15">
      <c r="A7" s="19"/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1:25" ht="12" customHeight="1" x14ac:dyDescent="0.15">
      <c r="A8" s="19"/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1:25" ht="12" customHeight="1" x14ac:dyDescent="0.15">
      <c r="A9" s="35"/>
      <c r="B9" s="43" t="s">
        <v>72</v>
      </c>
      <c r="C9" s="32">
        <v>18</v>
      </c>
      <c r="D9" s="33" t="s">
        <v>105</v>
      </c>
      <c r="E9" s="43">
        <v>2100</v>
      </c>
      <c r="F9" s="56">
        <v>2415</v>
      </c>
      <c r="G9" s="72">
        <v>2239</v>
      </c>
      <c r="H9" s="56">
        <v>13438</v>
      </c>
      <c r="I9" s="43">
        <v>1260</v>
      </c>
      <c r="J9" s="56">
        <v>1365</v>
      </c>
      <c r="K9" s="72">
        <v>1314</v>
      </c>
      <c r="L9" s="56">
        <v>8863</v>
      </c>
      <c r="M9" s="43">
        <v>840</v>
      </c>
      <c r="N9" s="56">
        <v>945</v>
      </c>
      <c r="O9" s="72">
        <v>866</v>
      </c>
      <c r="P9" s="56">
        <v>648</v>
      </c>
      <c r="Q9" s="43">
        <v>4410</v>
      </c>
      <c r="R9" s="56">
        <v>4725</v>
      </c>
      <c r="S9" s="72">
        <v>4500</v>
      </c>
      <c r="T9" s="56">
        <v>4419</v>
      </c>
      <c r="U9" s="43">
        <v>3150</v>
      </c>
      <c r="V9" s="56">
        <v>3360</v>
      </c>
      <c r="W9" s="72">
        <v>3231</v>
      </c>
      <c r="X9" s="56">
        <v>7108</v>
      </c>
      <c r="Y9" s="503"/>
    </row>
    <row r="10" spans="1:25" ht="12" customHeight="1" x14ac:dyDescent="0.15">
      <c r="A10" s="35"/>
      <c r="B10" s="31"/>
      <c r="C10" s="34">
        <v>19</v>
      </c>
      <c r="D10" s="42"/>
      <c r="E10" s="31">
        <v>1470</v>
      </c>
      <c r="F10" s="53">
        <v>2310</v>
      </c>
      <c r="G10" s="42">
        <v>1827</v>
      </c>
      <c r="H10" s="53">
        <v>128643</v>
      </c>
      <c r="I10" s="31">
        <v>1082</v>
      </c>
      <c r="J10" s="53">
        <v>1470</v>
      </c>
      <c r="K10" s="42">
        <v>1222</v>
      </c>
      <c r="L10" s="53">
        <v>151954</v>
      </c>
      <c r="M10" s="31">
        <v>893</v>
      </c>
      <c r="N10" s="53">
        <v>1313</v>
      </c>
      <c r="O10" s="42">
        <v>1167</v>
      </c>
      <c r="P10" s="53">
        <v>19187</v>
      </c>
      <c r="Q10" s="31">
        <v>3990</v>
      </c>
      <c r="R10" s="53">
        <v>4620</v>
      </c>
      <c r="S10" s="42">
        <v>4302</v>
      </c>
      <c r="T10" s="53">
        <v>46714</v>
      </c>
      <c r="U10" s="31">
        <v>2525</v>
      </c>
      <c r="V10" s="53">
        <v>3150</v>
      </c>
      <c r="W10" s="42">
        <v>2810</v>
      </c>
      <c r="X10" s="53">
        <v>76591</v>
      </c>
      <c r="Y10" s="503"/>
    </row>
    <row r="11" spans="1:25" ht="12" customHeight="1" x14ac:dyDescent="0.15">
      <c r="A11" s="35"/>
      <c r="B11" s="31"/>
      <c r="C11" s="34">
        <v>20</v>
      </c>
      <c r="D11" s="42"/>
      <c r="E11" s="31">
        <v>1260</v>
      </c>
      <c r="F11" s="53">
        <v>2215</v>
      </c>
      <c r="G11" s="42">
        <v>1704</v>
      </c>
      <c r="H11" s="53">
        <v>146226</v>
      </c>
      <c r="I11" s="31">
        <v>1050</v>
      </c>
      <c r="J11" s="53">
        <v>1470</v>
      </c>
      <c r="K11" s="42">
        <v>1254</v>
      </c>
      <c r="L11" s="53">
        <v>141031</v>
      </c>
      <c r="M11" s="31">
        <v>840</v>
      </c>
      <c r="N11" s="53">
        <v>1260</v>
      </c>
      <c r="O11" s="42">
        <v>1045</v>
      </c>
      <c r="P11" s="53">
        <v>44865</v>
      </c>
      <c r="Q11" s="31">
        <v>3465</v>
      </c>
      <c r="R11" s="53">
        <v>4515</v>
      </c>
      <c r="S11" s="42">
        <v>4017</v>
      </c>
      <c r="T11" s="53">
        <v>40446</v>
      </c>
      <c r="U11" s="31">
        <v>2205</v>
      </c>
      <c r="V11" s="53">
        <v>3150</v>
      </c>
      <c r="W11" s="42">
        <v>2657</v>
      </c>
      <c r="X11" s="53">
        <v>86754</v>
      </c>
      <c r="Y11" s="503"/>
    </row>
    <row r="12" spans="1:25" ht="12" customHeight="1" x14ac:dyDescent="0.15">
      <c r="A12" s="35"/>
      <c r="B12" s="36"/>
      <c r="C12" s="37">
        <v>21</v>
      </c>
      <c r="D12" s="38"/>
      <c r="E12" s="36">
        <v>1208</v>
      </c>
      <c r="F12" s="55">
        <v>2310</v>
      </c>
      <c r="G12" s="38">
        <v>1693</v>
      </c>
      <c r="H12" s="55">
        <v>118578</v>
      </c>
      <c r="I12" s="36">
        <v>1029</v>
      </c>
      <c r="J12" s="55">
        <v>1418</v>
      </c>
      <c r="K12" s="38">
        <v>1233</v>
      </c>
      <c r="L12" s="55">
        <v>94888</v>
      </c>
      <c r="M12" s="36">
        <v>788</v>
      </c>
      <c r="N12" s="55">
        <v>1260</v>
      </c>
      <c r="O12" s="38">
        <v>951</v>
      </c>
      <c r="P12" s="55">
        <v>34617</v>
      </c>
      <c r="Q12" s="36">
        <v>3045</v>
      </c>
      <c r="R12" s="55">
        <v>4200</v>
      </c>
      <c r="S12" s="38">
        <v>3468</v>
      </c>
      <c r="T12" s="55">
        <v>39862</v>
      </c>
      <c r="U12" s="36">
        <v>2100</v>
      </c>
      <c r="V12" s="55">
        <v>3045</v>
      </c>
      <c r="W12" s="38">
        <v>2552</v>
      </c>
      <c r="X12" s="55">
        <v>68951</v>
      </c>
      <c r="Y12" s="503"/>
    </row>
    <row r="13" spans="1:25" ht="12" customHeight="1" x14ac:dyDescent="0.15">
      <c r="A13" s="35"/>
      <c r="B13" s="7"/>
      <c r="C13" s="14">
        <v>11</v>
      </c>
      <c r="D13" s="30"/>
      <c r="E13" s="31">
        <v>1753</v>
      </c>
      <c r="F13" s="53">
        <v>2100</v>
      </c>
      <c r="G13" s="42">
        <v>1867</v>
      </c>
      <c r="H13" s="53">
        <v>10664</v>
      </c>
      <c r="I13" s="31">
        <v>1029</v>
      </c>
      <c r="J13" s="53">
        <v>1260</v>
      </c>
      <c r="K13" s="42">
        <v>1153</v>
      </c>
      <c r="L13" s="53">
        <v>6551</v>
      </c>
      <c r="M13" s="76">
        <v>819</v>
      </c>
      <c r="N13" s="77">
        <v>1050</v>
      </c>
      <c r="O13" s="57">
        <v>824</v>
      </c>
      <c r="P13" s="53">
        <v>3319</v>
      </c>
      <c r="Q13" s="31">
        <v>3360</v>
      </c>
      <c r="R13" s="53">
        <v>3990</v>
      </c>
      <c r="S13" s="42">
        <v>3562</v>
      </c>
      <c r="T13" s="53">
        <v>3829</v>
      </c>
      <c r="U13" s="31">
        <v>2415</v>
      </c>
      <c r="V13" s="53">
        <v>2730</v>
      </c>
      <c r="W13" s="42">
        <v>2564</v>
      </c>
      <c r="X13" s="53">
        <v>3901</v>
      </c>
      <c r="Y13" s="503"/>
    </row>
    <row r="14" spans="1:25" ht="12" customHeight="1" x14ac:dyDescent="0.15">
      <c r="A14" s="35"/>
      <c r="B14" s="7"/>
      <c r="C14" s="14">
        <v>12</v>
      </c>
      <c r="D14" s="30"/>
      <c r="E14" s="31">
        <v>1890</v>
      </c>
      <c r="F14" s="53">
        <v>2310</v>
      </c>
      <c r="G14" s="42">
        <v>2055</v>
      </c>
      <c r="H14" s="53">
        <v>12580</v>
      </c>
      <c r="I14" s="31">
        <v>1103</v>
      </c>
      <c r="J14" s="53">
        <v>1260</v>
      </c>
      <c r="K14" s="42">
        <v>1208</v>
      </c>
      <c r="L14" s="53">
        <v>7265</v>
      </c>
      <c r="M14" s="76">
        <v>819</v>
      </c>
      <c r="N14" s="77">
        <v>980</v>
      </c>
      <c r="O14" s="57">
        <v>827</v>
      </c>
      <c r="P14" s="53">
        <v>2265</v>
      </c>
      <c r="Q14" s="31">
        <v>3465</v>
      </c>
      <c r="R14" s="53">
        <v>4043</v>
      </c>
      <c r="S14" s="42">
        <v>3593</v>
      </c>
      <c r="T14" s="53">
        <v>5209</v>
      </c>
      <c r="U14" s="31">
        <v>2520</v>
      </c>
      <c r="V14" s="53">
        <v>3045</v>
      </c>
      <c r="W14" s="42">
        <v>2748</v>
      </c>
      <c r="X14" s="53">
        <v>13628</v>
      </c>
      <c r="Y14" s="503"/>
    </row>
    <row r="15" spans="1:25" ht="12" customHeight="1" x14ac:dyDescent="0.15">
      <c r="A15" s="35"/>
      <c r="B15" s="7" t="s">
        <v>101</v>
      </c>
      <c r="C15" s="14">
        <v>1</v>
      </c>
      <c r="D15" s="30" t="s">
        <v>54</v>
      </c>
      <c r="E15" s="31">
        <v>1470</v>
      </c>
      <c r="F15" s="53">
        <v>2048</v>
      </c>
      <c r="G15" s="42">
        <v>1845</v>
      </c>
      <c r="H15" s="53">
        <v>10611</v>
      </c>
      <c r="I15" s="31">
        <v>1050</v>
      </c>
      <c r="J15" s="53">
        <v>1260</v>
      </c>
      <c r="K15" s="42">
        <v>1197</v>
      </c>
      <c r="L15" s="53">
        <v>8417</v>
      </c>
      <c r="M15" s="31">
        <v>819</v>
      </c>
      <c r="N15" s="53">
        <v>945</v>
      </c>
      <c r="O15" s="42">
        <v>834</v>
      </c>
      <c r="P15" s="53">
        <v>2115</v>
      </c>
      <c r="Q15" s="31">
        <v>3150</v>
      </c>
      <c r="R15" s="53">
        <v>3570</v>
      </c>
      <c r="S15" s="42">
        <v>3361</v>
      </c>
      <c r="T15" s="53">
        <v>2407</v>
      </c>
      <c r="U15" s="31">
        <v>2415</v>
      </c>
      <c r="V15" s="53">
        <v>2940</v>
      </c>
      <c r="W15" s="42">
        <v>2624</v>
      </c>
      <c r="X15" s="53">
        <v>3240</v>
      </c>
      <c r="Y15" s="503"/>
    </row>
    <row r="16" spans="1:25" ht="12" customHeight="1" x14ac:dyDescent="0.15">
      <c r="A16" s="35"/>
      <c r="B16" s="7"/>
      <c r="C16" s="14">
        <v>2</v>
      </c>
      <c r="D16" s="30"/>
      <c r="E16" s="31">
        <v>1470</v>
      </c>
      <c r="F16" s="53">
        <v>1838</v>
      </c>
      <c r="G16" s="42">
        <v>1674</v>
      </c>
      <c r="H16" s="53">
        <v>7558</v>
      </c>
      <c r="I16" s="31">
        <v>1050</v>
      </c>
      <c r="J16" s="53">
        <v>1365</v>
      </c>
      <c r="K16" s="42">
        <v>1163</v>
      </c>
      <c r="L16" s="53">
        <v>5456</v>
      </c>
      <c r="M16" s="31" t="s">
        <v>55</v>
      </c>
      <c r="N16" s="53" t="s">
        <v>55</v>
      </c>
      <c r="O16" s="42" t="s">
        <v>55</v>
      </c>
      <c r="P16" s="53">
        <v>2116</v>
      </c>
      <c r="Q16" s="31">
        <v>3045</v>
      </c>
      <c r="R16" s="53">
        <v>3885</v>
      </c>
      <c r="S16" s="42">
        <v>3248</v>
      </c>
      <c r="T16" s="53">
        <v>2024</v>
      </c>
      <c r="U16" s="31">
        <v>2350</v>
      </c>
      <c r="V16" s="53">
        <v>2835</v>
      </c>
      <c r="W16" s="42">
        <v>2584</v>
      </c>
      <c r="X16" s="53">
        <v>4095</v>
      </c>
      <c r="Y16" s="503"/>
    </row>
    <row r="17" spans="1:25" ht="12" customHeight="1" x14ac:dyDescent="0.15">
      <c r="A17" s="35"/>
      <c r="B17" s="7"/>
      <c r="C17" s="14">
        <v>3</v>
      </c>
      <c r="D17" s="30"/>
      <c r="E17" s="31">
        <v>1365</v>
      </c>
      <c r="F17" s="53">
        <v>1785</v>
      </c>
      <c r="G17" s="42">
        <v>1637</v>
      </c>
      <c r="H17" s="53">
        <v>6717</v>
      </c>
      <c r="I17" s="31">
        <v>1050</v>
      </c>
      <c r="J17" s="53">
        <v>1239</v>
      </c>
      <c r="K17" s="42">
        <v>1186</v>
      </c>
      <c r="L17" s="53">
        <v>5578</v>
      </c>
      <c r="M17" s="31" t="s">
        <v>55</v>
      </c>
      <c r="N17" s="53" t="s">
        <v>55</v>
      </c>
      <c r="O17" s="42" t="s">
        <v>55</v>
      </c>
      <c r="P17" s="53">
        <v>3251</v>
      </c>
      <c r="Q17" s="31">
        <v>3150</v>
      </c>
      <c r="R17" s="53">
        <v>4043</v>
      </c>
      <c r="S17" s="42">
        <v>3301</v>
      </c>
      <c r="T17" s="53">
        <v>2566</v>
      </c>
      <c r="U17" s="31">
        <v>2415</v>
      </c>
      <c r="V17" s="53">
        <v>2888</v>
      </c>
      <c r="W17" s="42">
        <v>2521</v>
      </c>
      <c r="X17" s="53">
        <v>3183</v>
      </c>
      <c r="Y17" s="503"/>
    </row>
    <row r="18" spans="1:25" ht="12" customHeight="1" x14ac:dyDescent="0.15">
      <c r="A18" s="35"/>
      <c r="B18" s="7"/>
      <c r="C18" s="14">
        <v>4</v>
      </c>
      <c r="D18" s="30"/>
      <c r="E18" s="31">
        <v>1365</v>
      </c>
      <c r="F18" s="53">
        <v>1722</v>
      </c>
      <c r="G18" s="42">
        <v>1589</v>
      </c>
      <c r="H18" s="53">
        <v>6838</v>
      </c>
      <c r="I18" s="31">
        <v>1050</v>
      </c>
      <c r="J18" s="53">
        <v>1260</v>
      </c>
      <c r="K18" s="42">
        <v>1159</v>
      </c>
      <c r="L18" s="53">
        <v>5431</v>
      </c>
      <c r="M18" s="76" t="s">
        <v>55</v>
      </c>
      <c r="N18" s="77" t="s">
        <v>55</v>
      </c>
      <c r="O18" s="57" t="s">
        <v>55</v>
      </c>
      <c r="P18" s="53">
        <v>2520</v>
      </c>
      <c r="Q18" s="31">
        <v>3223</v>
      </c>
      <c r="R18" s="53">
        <v>4043</v>
      </c>
      <c r="S18" s="42">
        <v>3410</v>
      </c>
      <c r="T18" s="53">
        <v>3383</v>
      </c>
      <c r="U18" s="31">
        <v>2468</v>
      </c>
      <c r="V18" s="53">
        <v>2888</v>
      </c>
      <c r="W18" s="42">
        <v>2586</v>
      </c>
      <c r="X18" s="53">
        <v>4916</v>
      </c>
      <c r="Y18" s="503"/>
    </row>
    <row r="19" spans="1:25" ht="12" customHeight="1" x14ac:dyDescent="0.15">
      <c r="A19" s="35"/>
      <c r="B19" s="7"/>
      <c r="C19" s="14">
        <v>5</v>
      </c>
      <c r="D19" s="30"/>
      <c r="E19" s="31">
        <v>1229</v>
      </c>
      <c r="F19" s="53">
        <v>1701</v>
      </c>
      <c r="G19" s="42">
        <v>1473</v>
      </c>
      <c r="H19" s="53">
        <v>7637</v>
      </c>
      <c r="I19" s="76">
        <v>998</v>
      </c>
      <c r="J19" s="77">
        <v>1260</v>
      </c>
      <c r="K19" s="57">
        <v>1149</v>
      </c>
      <c r="L19" s="53">
        <v>7362</v>
      </c>
      <c r="M19" s="76">
        <v>819</v>
      </c>
      <c r="N19" s="77">
        <v>1260</v>
      </c>
      <c r="O19" s="57">
        <v>902</v>
      </c>
      <c r="P19" s="53">
        <v>3935</v>
      </c>
      <c r="Q19" s="31">
        <v>3255</v>
      </c>
      <c r="R19" s="53">
        <v>4200</v>
      </c>
      <c r="S19" s="42">
        <v>3449</v>
      </c>
      <c r="T19" s="53">
        <v>4733</v>
      </c>
      <c r="U19" s="31">
        <v>2310</v>
      </c>
      <c r="V19" s="53">
        <v>2940</v>
      </c>
      <c r="W19" s="42">
        <v>2471</v>
      </c>
      <c r="X19" s="53">
        <v>9618</v>
      </c>
      <c r="Y19" s="503"/>
    </row>
    <row r="20" spans="1:25" ht="12" customHeight="1" x14ac:dyDescent="0.15">
      <c r="A20" s="35"/>
      <c r="B20" s="7"/>
      <c r="C20" s="14">
        <v>6</v>
      </c>
      <c r="D20" s="30"/>
      <c r="E20" s="31">
        <v>1208</v>
      </c>
      <c r="F20" s="53">
        <v>1628</v>
      </c>
      <c r="G20" s="42">
        <v>1468</v>
      </c>
      <c r="H20" s="53">
        <v>6171</v>
      </c>
      <c r="I20" s="31">
        <v>945</v>
      </c>
      <c r="J20" s="53">
        <v>1260</v>
      </c>
      <c r="K20" s="42">
        <v>1123</v>
      </c>
      <c r="L20" s="53">
        <v>7181</v>
      </c>
      <c r="M20" s="76">
        <v>840</v>
      </c>
      <c r="N20" s="77">
        <v>1050</v>
      </c>
      <c r="O20" s="57">
        <v>979</v>
      </c>
      <c r="P20" s="53">
        <v>3795</v>
      </c>
      <c r="Q20" s="31">
        <v>3150</v>
      </c>
      <c r="R20" s="53">
        <v>3780</v>
      </c>
      <c r="S20" s="42">
        <v>3336</v>
      </c>
      <c r="T20" s="53">
        <v>4570</v>
      </c>
      <c r="U20" s="31">
        <v>2315</v>
      </c>
      <c r="V20" s="53">
        <v>2835</v>
      </c>
      <c r="W20" s="42">
        <v>2503</v>
      </c>
      <c r="X20" s="53">
        <v>4214</v>
      </c>
      <c r="Y20" s="503"/>
    </row>
    <row r="21" spans="1:25" ht="12" customHeight="1" x14ac:dyDescent="0.15">
      <c r="A21" s="35"/>
      <c r="B21" s="7"/>
      <c r="C21" s="14">
        <v>7</v>
      </c>
      <c r="D21" s="30"/>
      <c r="E21" s="31">
        <v>1208</v>
      </c>
      <c r="F21" s="53">
        <v>1628</v>
      </c>
      <c r="G21" s="42">
        <v>1387</v>
      </c>
      <c r="H21" s="53">
        <v>4740</v>
      </c>
      <c r="I21" s="31">
        <v>998</v>
      </c>
      <c r="J21" s="53">
        <v>1239</v>
      </c>
      <c r="K21" s="42">
        <v>1139</v>
      </c>
      <c r="L21" s="53">
        <v>4817</v>
      </c>
      <c r="M21" s="76" t="s">
        <v>55</v>
      </c>
      <c r="N21" s="77" t="s">
        <v>55</v>
      </c>
      <c r="O21" s="57" t="s">
        <v>55</v>
      </c>
      <c r="P21" s="53">
        <v>2110</v>
      </c>
      <c r="Q21" s="31">
        <v>2940</v>
      </c>
      <c r="R21" s="53">
        <v>3675</v>
      </c>
      <c r="S21" s="42">
        <v>3326</v>
      </c>
      <c r="T21" s="53">
        <v>3664</v>
      </c>
      <c r="U21" s="31">
        <v>2310</v>
      </c>
      <c r="V21" s="53">
        <v>2730</v>
      </c>
      <c r="W21" s="42">
        <v>2442</v>
      </c>
      <c r="X21" s="53">
        <v>3087</v>
      </c>
      <c r="Y21" s="503"/>
    </row>
    <row r="22" spans="1:25" ht="12" customHeight="1" x14ac:dyDescent="0.15">
      <c r="A22" s="35"/>
      <c r="B22" s="7"/>
      <c r="C22" s="14">
        <v>8</v>
      </c>
      <c r="D22" s="9"/>
      <c r="E22" s="31">
        <v>1260</v>
      </c>
      <c r="F22" s="53">
        <v>1628</v>
      </c>
      <c r="G22" s="42">
        <v>1400</v>
      </c>
      <c r="H22" s="53">
        <v>8122</v>
      </c>
      <c r="I22" s="31">
        <v>945</v>
      </c>
      <c r="J22" s="53">
        <v>1200</v>
      </c>
      <c r="K22" s="42">
        <v>1055</v>
      </c>
      <c r="L22" s="53">
        <v>5555</v>
      </c>
      <c r="M22" s="76" t="s">
        <v>55</v>
      </c>
      <c r="N22" s="77" t="s">
        <v>55</v>
      </c>
      <c r="O22" s="57" t="s">
        <v>55</v>
      </c>
      <c r="P22" s="53">
        <v>1815</v>
      </c>
      <c r="Q22" s="31">
        <v>3255</v>
      </c>
      <c r="R22" s="53">
        <v>3885</v>
      </c>
      <c r="S22" s="42">
        <v>3461</v>
      </c>
      <c r="T22" s="53">
        <v>3661</v>
      </c>
      <c r="U22" s="31">
        <v>2205</v>
      </c>
      <c r="V22" s="53">
        <v>2680</v>
      </c>
      <c r="W22" s="42">
        <v>2432</v>
      </c>
      <c r="X22" s="53">
        <v>4628</v>
      </c>
      <c r="Y22" s="503"/>
    </row>
    <row r="23" spans="1:25" ht="12" customHeight="1" x14ac:dyDescent="0.15">
      <c r="A23" s="35"/>
      <c r="B23" s="7"/>
      <c r="C23" s="14">
        <v>9</v>
      </c>
      <c r="D23" s="9"/>
      <c r="E23" s="31">
        <v>1260</v>
      </c>
      <c r="F23" s="53">
        <v>1686</v>
      </c>
      <c r="G23" s="42">
        <v>1543</v>
      </c>
      <c r="H23" s="53">
        <v>13031</v>
      </c>
      <c r="I23" s="31">
        <v>945</v>
      </c>
      <c r="J23" s="53">
        <v>1239</v>
      </c>
      <c r="K23" s="42">
        <v>1083</v>
      </c>
      <c r="L23" s="53">
        <v>9409</v>
      </c>
      <c r="M23" s="76" t="s">
        <v>55</v>
      </c>
      <c r="N23" s="77" t="s">
        <v>55</v>
      </c>
      <c r="O23" s="57" t="s">
        <v>55</v>
      </c>
      <c r="P23" s="53">
        <v>2848</v>
      </c>
      <c r="Q23" s="31">
        <v>3255</v>
      </c>
      <c r="R23" s="53">
        <v>3885</v>
      </c>
      <c r="S23" s="42">
        <v>3483</v>
      </c>
      <c r="T23" s="53">
        <v>6552</v>
      </c>
      <c r="U23" s="31">
        <v>2205</v>
      </c>
      <c r="V23" s="53">
        <v>2783</v>
      </c>
      <c r="W23" s="42">
        <v>2532</v>
      </c>
      <c r="X23" s="53">
        <v>4959</v>
      </c>
      <c r="Y23" s="503"/>
    </row>
    <row r="24" spans="1:25" ht="12" customHeight="1" x14ac:dyDescent="0.15">
      <c r="A24" s="35"/>
      <c r="B24" s="7"/>
      <c r="C24" s="14">
        <v>10</v>
      </c>
      <c r="D24" s="30"/>
      <c r="E24" s="53">
        <v>1449</v>
      </c>
      <c r="F24" s="53">
        <v>1785</v>
      </c>
      <c r="G24" s="53">
        <v>1610.8852248293913</v>
      </c>
      <c r="H24" s="53">
        <v>12139.6</v>
      </c>
      <c r="I24" s="53">
        <v>995.40000000000009</v>
      </c>
      <c r="J24" s="53">
        <v>1291.5</v>
      </c>
      <c r="K24" s="53">
        <v>1124.2664778517765</v>
      </c>
      <c r="L24" s="53">
        <v>7162</v>
      </c>
      <c r="M24" s="77">
        <v>819</v>
      </c>
      <c r="N24" s="77">
        <v>819</v>
      </c>
      <c r="O24" s="77">
        <v>818.99999999999966</v>
      </c>
      <c r="P24" s="53">
        <v>3016.6</v>
      </c>
      <c r="Q24" s="53">
        <v>3150</v>
      </c>
      <c r="R24" s="53">
        <v>4042.5</v>
      </c>
      <c r="S24" s="53">
        <v>3335.9213265306162</v>
      </c>
      <c r="T24" s="53">
        <v>4156</v>
      </c>
      <c r="U24" s="53">
        <v>2205</v>
      </c>
      <c r="V24" s="53">
        <v>2730</v>
      </c>
      <c r="W24" s="53">
        <v>2491.316554628655</v>
      </c>
      <c r="X24" s="53">
        <v>3401.4</v>
      </c>
      <c r="Y24" s="503"/>
    </row>
    <row r="25" spans="1:25" ht="12" customHeight="1" x14ac:dyDescent="0.15">
      <c r="A25" s="35"/>
      <c r="B25" s="10"/>
      <c r="C25" s="6">
        <v>11</v>
      </c>
      <c r="D25" s="18"/>
      <c r="E25" s="55">
        <v>1575</v>
      </c>
      <c r="F25" s="55">
        <v>1995</v>
      </c>
      <c r="G25" s="55">
        <v>1805.817067372169</v>
      </c>
      <c r="H25" s="55">
        <v>13646.9</v>
      </c>
      <c r="I25" s="55">
        <v>1102.5</v>
      </c>
      <c r="J25" s="55">
        <v>1312.5</v>
      </c>
      <c r="K25" s="55">
        <v>1180.3608342278787</v>
      </c>
      <c r="L25" s="55">
        <v>8675.7999999999993</v>
      </c>
      <c r="M25" s="79">
        <v>766.5</v>
      </c>
      <c r="N25" s="79">
        <v>945</v>
      </c>
      <c r="O25" s="79">
        <v>795.31938539368116</v>
      </c>
      <c r="P25" s="55">
        <v>6062.6</v>
      </c>
      <c r="Q25" s="55">
        <v>3360</v>
      </c>
      <c r="R25" s="55">
        <v>4042.5</v>
      </c>
      <c r="S25" s="55">
        <v>3452.4463151207115</v>
      </c>
      <c r="T25" s="55">
        <v>12008.3</v>
      </c>
      <c r="U25" s="55">
        <v>2362.5</v>
      </c>
      <c r="V25" s="55">
        <v>2992.5</v>
      </c>
      <c r="W25" s="55">
        <v>2566.5609733868032</v>
      </c>
      <c r="X25" s="54">
        <v>3909.5</v>
      </c>
      <c r="Y25" s="503"/>
    </row>
    <row r="26" spans="1:25" ht="12" customHeight="1" x14ac:dyDescent="0.15">
      <c r="A26" s="19"/>
      <c r="B26" s="31"/>
      <c r="C26" s="497" t="s">
        <v>0</v>
      </c>
      <c r="D26" s="498"/>
      <c r="E26" s="608" t="s">
        <v>151</v>
      </c>
      <c r="F26" s="609"/>
      <c r="G26" s="609"/>
      <c r="H26" s="610"/>
      <c r="I26" s="608" t="s">
        <v>152</v>
      </c>
      <c r="J26" s="609"/>
      <c r="K26" s="609"/>
      <c r="L26" s="610"/>
      <c r="M26" s="608" t="s">
        <v>153</v>
      </c>
      <c r="N26" s="609"/>
      <c r="O26" s="609"/>
      <c r="P26" s="610"/>
      <c r="Q26" s="614" t="s">
        <v>154</v>
      </c>
      <c r="R26" s="615"/>
      <c r="S26" s="615"/>
      <c r="T26" s="616"/>
      <c r="U26" s="614" t="s">
        <v>155</v>
      </c>
      <c r="V26" s="615"/>
      <c r="W26" s="615"/>
      <c r="X26" s="616"/>
      <c r="Y26" s="503"/>
    </row>
    <row r="27" spans="1:25" ht="12" customHeight="1" x14ac:dyDescent="0.15">
      <c r="A27" s="19"/>
      <c r="B27" s="44" t="s">
        <v>4</v>
      </c>
      <c r="C27" s="45"/>
      <c r="D27" s="88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503"/>
    </row>
    <row r="28" spans="1:25" ht="12" customHeight="1" x14ac:dyDescent="0.15">
      <c r="A28" s="19"/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503"/>
    </row>
    <row r="29" spans="1:25" ht="12" customHeight="1" x14ac:dyDescent="0.15">
      <c r="A29" s="19"/>
      <c r="B29" s="43" t="s">
        <v>72</v>
      </c>
      <c r="C29" s="32">
        <v>18</v>
      </c>
      <c r="D29" s="33" t="s">
        <v>105</v>
      </c>
      <c r="E29" s="43">
        <v>788</v>
      </c>
      <c r="F29" s="56">
        <v>945</v>
      </c>
      <c r="G29" s="72">
        <v>864</v>
      </c>
      <c r="H29" s="56">
        <v>11159</v>
      </c>
      <c r="I29" s="43">
        <v>1208</v>
      </c>
      <c r="J29" s="56">
        <v>1365</v>
      </c>
      <c r="K29" s="72">
        <v>1282</v>
      </c>
      <c r="L29" s="56">
        <v>5048</v>
      </c>
      <c r="M29" s="43">
        <v>1229</v>
      </c>
      <c r="N29" s="56">
        <v>1365</v>
      </c>
      <c r="O29" s="72">
        <v>1290</v>
      </c>
      <c r="P29" s="56">
        <v>5546</v>
      </c>
      <c r="Q29" s="43">
        <v>1229</v>
      </c>
      <c r="R29" s="56">
        <v>1365</v>
      </c>
      <c r="S29" s="72">
        <v>1278</v>
      </c>
      <c r="T29" s="56">
        <v>3468</v>
      </c>
      <c r="U29" s="43">
        <v>1155</v>
      </c>
      <c r="V29" s="56">
        <v>1313</v>
      </c>
      <c r="W29" s="72">
        <v>1221</v>
      </c>
      <c r="X29" s="56">
        <v>6770</v>
      </c>
      <c r="Y29" s="503"/>
    </row>
    <row r="30" spans="1:25" ht="12" customHeight="1" x14ac:dyDescent="0.15">
      <c r="A30" s="19"/>
      <c r="B30" s="31"/>
      <c r="C30" s="34">
        <v>19</v>
      </c>
      <c r="D30" s="42"/>
      <c r="E30" s="31">
        <v>735</v>
      </c>
      <c r="F30" s="53">
        <v>1159</v>
      </c>
      <c r="G30" s="42">
        <v>993</v>
      </c>
      <c r="H30" s="53">
        <v>162869</v>
      </c>
      <c r="I30" s="31">
        <v>1050</v>
      </c>
      <c r="J30" s="53">
        <v>1418</v>
      </c>
      <c r="K30" s="42">
        <v>1235</v>
      </c>
      <c r="L30" s="53">
        <v>81029</v>
      </c>
      <c r="M30" s="31">
        <v>1049</v>
      </c>
      <c r="N30" s="53">
        <v>1365</v>
      </c>
      <c r="O30" s="42">
        <v>1232</v>
      </c>
      <c r="P30" s="53">
        <v>69733</v>
      </c>
      <c r="Q30" s="31">
        <v>1050</v>
      </c>
      <c r="R30" s="53">
        <v>1418</v>
      </c>
      <c r="S30" s="42">
        <v>1213</v>
      </c>
      <c r="T30" s="53">
        <v>54003</v>
      </c>
      <c r="U30" s="31">
        <v>998</v>
      </c>
      <c r="V30" s="53">
        <v>1365</v>
      </c>
      <c r="W30" s="42">
        <v>1154</v>
      </c>
      <c r="X30" s="53">
        <v>91356</v>
      </c>
      <c r="Y30" s="503"/>
    </row>
    <row r="31" spans="1:25" ht="12" customHeight="1" x14ac:dyDescent="0.15">
      <c r="A31" s="19"/>
      <c r="B31" s="31"/>
      <c r="C31" s="34">
        <v>20</v>
      </c>
      <c r="D31" s="42"/>
      <c r="E31" s="31">
        <v>735</v>
      </c>
      <c r="F31" s="53">
        <v>1155</v>
      </c>
      <c r="G31" s="42">
        <v>907</v>
      </c>
      <c r="H31" s="53">
        <v>248505</v>
      </c>
      <c r="I31" s="31">
        <v>1050</v>
      </c>
      <c r="J31" s="53">
        <v>1418</v>
      </c>
      <c r="K31" s="42">
        <v>1285</v>
      </c>
      <c r="L31" s="53">
        <v>85163</v>
      </c>
      <c r="M31" s="31">
        <v>1050</v>
      </c>
      <c r="N31" s="53">
        <v>1418</v>
      </c>
      <c r="O31" s="42">
        <v>1261</v>
      </c>
      <c r="P31" s="53">
        <v>65169</v>
      </c>
      <c r="Q31" s="31">
        <v>1050</v>
      </c>
      <c r="R31" s="53">
        <v>1418</v>
      </c>
      <c r="S31" s="42">
        <v>1255</v>
      </c>
      <c r="T31" s="53">
        <v>60517</v>
      </c>
      <c r="U31" s="31">
        <v>1050</v>
      </c>
      <c r="V31" s="53">
        <v>1365</v>
      </c>
      <c r="W31" s="42">
        <v>1216</v>
      </c>
      <c r="X31" s="53">
        <v>86094</v>
      </c>
      <c r="Y31" s="503"/>
    </row>
    <row r="32" spans="1:25" ht="12" customHeight="1" x14ac:dyDescent="0.15">
      <c r="A32" s="19"/>
      <c r="B32" s="36"/>
      <c r="C32" s="37">
        <v>21</v>
      </c>
      <c r="D32" s="38"/>
      <c r="E32" s="36">
        <v>683</v>
      </c>
      <c r="F32" s="55">
        <v>1077</v>
      </c>
      <c r="G32" s="38">
        <v>831</v>
      </c>
      <c r="H32" s="55">
        <v>347836</v>
      </c>
      <c r="I32" s="36">
        <v>998</v>
      </c>
      <c r="J32" s="55">
        <v>1418</v>
      </c>
      <c r="K32" s="38">
        <v>1259</v>
      </c>
      <c r="L32" s="55">
        <v>68192</v>
      </c>
      <c r="M32" s="36">
        <v>998</v>
      </c>
      <c r="N32" s="55">
        <v>1470</v>
      </c>
      <c r="O32" s="38">
        <v>1258</v>
      </c>
      <c r="P32" s="55">
        <v>50466</v>
      </c>
      <c r="Q32" s="36">
        <v>998</v>
      </c>
      <c r="R32" s="55">
        <v>1470</v>
      </c>
      <c r="S32" s="38">
        <v>1229</v>
      </c>
      <c r="T32" s="55">
        <v>45468</v>
      </c>
      <c r="U32" s="36">
        <v>945</v>
      </c>
      <c r="V32" s="55">
        <v>1365</v>
      </c>
      <c r="W32" s="38">
        <v>1187</v>
      </c>
      <c r="X32" s="55">
        <v>65667</v>
      </c>
      <c r="Y32" s="503"/>
    </row>
    <row r="33" spans="1:25" ht="12" customHeight="1" x14ac:dyDescent="0.15">
      <c r="A33" s="19"/>
      <c r="B33" s="7"/>
      <c r="C33" s="14">
        <v>10</v>
      </c>
      <c r="D33" s="30"/>
      <c r="E33" s="31">
        <v>735</v>
      </c>
      <c r="F33" s="53">
        <v>945</v>
      </c>
      <c r="G33" s="42">
        <v>775</v>
      </c>
      <c r="H33" s="53">
        <v>31894</v>
      </c>
      <c r="I33" s="31">
        <v>998</v>
      </c>
      <c r="J33" s="53">
        <v>1313</v>
      </c>
      <c r="K33" s="42">
        <v>1176</v>
      </c>
      <c r="L33" s="53">
        <v>5553</v>
      </c>
      <c r="M33" s="31">
        <v>1008</v>
      </c>
      <c r="N33" s="53">
        <v>1313</v>
      </c>
      <c r="O33" s="42">
        <v>1164</v>
      </c>
      <c r="P33" s="53">
        <v>4772</v>
      </c>
      <c r="Q33" s="31">
        <v>1029</v>
      </c>
      <c r="R33" s="53">
        <v>1313</v>
      </c>
      <c r="S33" s="42">
        <v>1129</v>
      </c>
      <c r="T33" s="53">
        <v>3780</v>
      </c>
      <c r="U33" s="31">
        <v>945</v>
      </c>
      <c r="V33" s="53">
        <v>1238</v>
      </c>
      <c r="W33" s="42">
        <v>1103</v>
      </c>
      <c r="X33" s="53">
        <v>5309</v>
      </c>
      <c r="Y33" s="503"/>
    </row>
    <row r="34" spans="1:25" ht="12" customHeight="1" x14ac:dyDescent="0.15">
      <c r="A34" s="19"/>
      <c r="B34" s="7"/>
      <c r="C34" s="14">
        <v>11</v>
      </c>
      <c r="D34" s="30"/>
      <c r="E34" s="31">
        <v>683</v>
      </c>
      <c r="F34" s="53">
        <v>945</v>
      </c>
      <c r="G34" s="42">
        <v>767</v>
      </c>
      <c r="H34" s="53">
        <v>53654</v>
      </c>
      <c r="I34" s="31">
        <v>998</v>
      </c>
      <c r="J34" s="53">
        <v>1313</v>
      </c>
      <c r="K34" s="42">
        <v>1173</v>
      </c>
      <c r="L34" s="53">
        <v>5257</v>
      </c>
      <c r="M34" s="31">
        <v>1050</v>
      </c>
      <c r="N34" s="53">
        <v>1313</v>
      </c>
      <c r="O34" s="42">
        <v>1173</v>
      </c>
      <c r="P34" s="53">
        <v>5332</v>
      </c>
      <c r="Q34" s="31">
        <v>1029</v>
      </c>
      <c r="R34" s="53">
        <v>1313</v>
      </c>
      <c r="S34" s="42">
        <v>1152</v>
      </c>
      <c r="T34" s="53">
        <v>3202</v>
      </c>
      <c r="U34" s="31">
        <v>945</v>
      </c>
      <c r="V34" s="53">
        <v>1260</v>
      </c>
      <c r="W34" s="42">
        <v>1095</v>
      </c>
      <c r="X34" s="53">
        <v>4057</v>
      </c>
      <c r="Y34" s="503"/>
    </row>
    <row r="35" spans="1:25" ht="12" customHeight="1" x14ac:dyDescent="0.15">
      <c r="A35" s="19"/>
      <c r="B35" s="7"/>
      <c r="C35" s="14">
        <v>12</v>
      </c>
      <c r="D35" s="30"/>
      <c r="E35" s="31">
        <v>683</v>
      </c>
      <c r="F35" s="53">
        <v>840</v>
      </c>
      <c r="G35" s="42">
        <v>758</v>
      </c>
      <c r="H35" s="53">
        <v>15143</v>
      </c>
      <c r="I35" s="31">
        <v>1103</v>
      </c>
      <c r="J35" s="53">
        <v>1323</v>
      </c>
      <c r="K35" s="42">
        <v>1230</v>
      </c>
      <c r="L35" s="53">
        <v>4939</v>
      </c>
      <c r="M35" s="31">
        <v>1103</v>
      </c>
      <c r="N35" s="53">
        <v>1313</v>
      </c>
      <c r="O35" s="42">
        <v>1209</v>
      </c>
      <c r="P35" s="53">
        <v>2931</v>
      </c>
      <c r="Q35" s="31">
        <v>1155</v>
      </c>
      <c r="R35" s="53">
        <v>1313</v>
      </c>
      <c r="S35" s="42">
        <v>1216</v>
      </c>
      <c r="T35" s="53">
        <v>3841</v>
      </c>
      <c r="U35" s="31">
        <v>998</v>
      </c>
      <c r="V35" s="53">
        <v>1208</v>
      </c>
      <c r="W35" s="42">
        <v>1097</v>
      </c>
      <c r="X35" s="53">
        <v>5043</v>
      </c>
      <c r="Y35" s="503"/>
    </row>
    <row r="36" spans="1:25" ht="12" customHeight="1" x14ac:dyDescent="0.15">
      <c r="A36" s="19"/>
      <c r="B36" s="7" t="s">
        <v>101</v>
      </c>
      <c r="C36" s="14">
        <v>1</v>
      </c>
      <c r="D36" s="30" t="s">
        <v>54</v>
      </c>
      <c r="E36" s="31">
        <v>735</v>
      </c>
      <c r="F36" s="53">
        <v>840</v>
      </c>
      <c r="G36" s="42">
        <v>756</v>
      </c>
      <c r="H36" s="53">
        <v>7846</v>
      </c>
      <c r="I36" s="31">
        <v>1050</v>
      </c>
      <c r="J36" s="53">
        <v>1313</v>
      </c>
      <c r="K36" s="42">
        <v>1197</v>
      </c>
      <c r="L36" s="53">
        <v>3632</v>
      </c>
      <c r="M36" s="31">
        <v>945</v>
      </c>
      <c r="N36" s="53">
        <v>1271</v>
      </c>
      <c r="O36" s="42">
        <v>1067</v>
      </c>
      <c r="P36" s="53">
        <v>2505</v>
      </c>
      <c r="Q36" s="31">
        <v>1103</v>
      </c>
      <c r="R36" s="53">
        <v>1313</v>
      </c>
      <c r="S36" s="42">
        <v>1185</v>
      </c>
      <c r="T36" s="53">
        <v>2823</v>
      </c>
      <c r="U36" s="31">
        <v>945</v>
      </c>
      <c r="V36" s="53">
        <v>1260</v>
      </c>
      <c r="W36" s="42">
        <v>1051</v>
      </c>
      <c r="X36" s="53">
        <v>4815</v>
      </c>
      <c r="Y36" s="503"/>
    </row>
    <row r="37" spans="1:25" ht="12" customHeight="1" x14ac:dyDescent="0.15">
      <c r="A37" s="19"/>
      <c r="B37" s="7"/>
      <c r="C37" s="14">
        <v>2</v>
      </c>
      <c r="D37" s="30"/>
      <c r="E37" s="481">
        <v>735</v>
      </c>
      <c r="F37" s="482">
        <v>993</v>
      </c>
      <c r="G37" s="483">
        <v>803</v>
      </c>
      <c r="H37" s="53">
        <v>3249</v>
      </c>
      <c r="I37" s="31">
        <v>998</v>
      </c>
      <c r="J37" s="53">
        <v>1323</v>
      </c>
      <c r="K37" s="42">
        <v>1204</v>
      </c>
      <c r="L37" s="53">
        <v>4834</v>
      </c>
      <c r="M37" s="31">
        <v>998</v>
      </c>
      <c r="N37" s="53">
        <v>1365</v>
      </c>
      <c r="O37" s="42">
        <v>1118</v>
      </c>
      <c r="P37" s="53">
        <v>2227</v>
      </c>
      <c r="Q37" s="31">
        <v>1029</v>
      </c>
      <c r="R37" s="53">
        <v>1313</v>
      </c>
      <c r="S37" s="42">
        <v>1132</v>
      </c>
      <c r="T37" s="53">
        <v>2452</v>
      </c>
      <c r="U37" s="31">
        <v>998</v>
      </c>
      <c r="V37" s="53">
        <v>1208</v>
      </c>
      <c r="W37" s="42">
        <v>1099</v>
      </c>
      <c r="X37" s="53">
        <v>2799</v>
      </c>
      <c r="Y37" s="503"/>
    </row>
    <row r="38" spans="1:25" ht="12" customHeight="1" x14ac:dyDescent="0.15">
      <c r="A38" s="19"/>
      <c r="B38" s="7"/>
      <c r="C38" s="14">
        <v>3</v>
      </c>
      <c r="D38" s="30"/>
      <c r="E38" s="31">
        <v>756</v>
      </c>
      <c r="F38" s="53">
        <v>945</v>
      </c>
      <c r="G38" s="42">
        <v>827</v>
      </c>
      <c r="H38" s="53">
        <v>5002</v>
      </c>
      <c r="I38" s="31">
        <v>1103</v>
      </c>
      <c r="J38" s="53">
        <v>1313</v>
      </c>
      <c r="K38" s="42">
        <v>1207</v>
      </c>
      <c r="L38" s="53">
        <v>5124</v>
      </c>
      <c r="M38" s="31">
        <v>1124</v>
      </c>
      <c r="N38" s="53">
        <v>1260</v>
      </c>
      <c r="O38" s="42">
        <v>1202</v>
      </c>
      <c r="P38" s="53">
        <v>2554</v>
      </c>
      <c r="Q38" s="31">
        <v>1050</v>
      </c>
      <c r="R38" s="53">
        <v>1292</v>
      </c>
      <c r="S38" s="42">
        <v>1174</v>
      </c>
      <c r="T38" s="53">
        <v>3314</v>
      </c>
      <c r="U38" s="31">
        <v>1050</v>
      </c>
      <c r="V38" s="53">
        <v>1208</v>
      </c>
      <c r="W38" s="42">
        <v>1145</v>
      </c>
      <c r="X38" s="53">
        <v>3765</v>
      </c>
      <c r="Y38" s="503"/>
    </row>
    <row r="39" spans="1:25" ht="12" customHeight="1" x14ac:dyDescent="0.15">
      <c r="A39" s="19"/>
      <c r="B39" s="7"/>
      <c r="C39" s="14">
        <v>4</v>
      </c>
      <c r="D39" s="30"/>
      <c r="E39" s="31">
        <v>788</v>
      </c>
      <c r="F39" s="53">
        <v>1050</v>
      </c>
      <c r="G39" s="42">
        <v>914</v>
      </c>
      <c r="H39" s="53">
        <v>12058</v>
      </c>
      <c r="I39" s="31">
        <v>1155</v>
      </c>
      <c r="J39" s="53">
        <v>1365</v>
      </c>
      <c r="K39" s="42">
        <v>1248</v>
      </c>
      <c r="L39" s="53">
        <v>5655</v>
      </c>
      <c r="M39" s="31">
        <v>1103</v>
      </c>
      <c r="N39" s="53">
        <v>1365</v>
      </c>
      <c r="O39" s="42">
        <v>1152</v>
      </c>
      <c r="P39" s="53">
        <v>3017</v>
      </c>
      <c r="Q39" s="31">
        <v>1103</v>
      </c>
      <c r="R39" s="53">
        <v>1365</v>
      </c>
      <c r="S39" s="42">
        <v>1219</v>
      </c>
      <c r="T39" s="53">
        <v>4681</v>
      </c>
      <c r="U39" s="31">
        <v>1050</v>
      </c>
      <c r="V39" s="53">
        <v>1260</v>
      </c>
      <c r="W39" s="42">
        <v>1138</v>
      </c>
      <c r="X39" s="53">
        <v>4879</v>
      </c>
      <c r="Y39" s="503"/>
    </row>
    <row r="40" spans="1:25" ht="12" customHeight="1" x14ac:dyDescent="0.15">
      <c r="A40" s="19"/>
      <c r="B40" s="7"/>
      <c r="C40" s="14">
        <v>5</v>
      </c>
      <c r="D40" s="30"/>
      <c r="E40" s="31">
        <v>893</v>
      </c>
      <c r="F40" s="53">
        <v>1103</v>
      </c>
      <c r="G40" s="42">
        <v>939</v>
      </c>
      <c r="H40" s="53">
        <v>14078</v>
      </c>
      <c r="I40" s="31">
        <v>1050</v>
      </c>
      <c r="J40" s="53">
        <v>1365</v>
      </c>
      <c r="K40" s="42">
        <v>1234</v>
      </c>
      <c r="L40" s="53">
        <v>6375</v>
      </c>
      <c r="M40" s="31">
        <v>1050</v>
      </c>
      <c r="N40" s="53">
        <v>1365</v>
      </c>
      <c r="O40" s="42">
        <v>1151</v>
      </c>
      <c r="P40" s="53">
        <v>3983</v>
      </c>
      <c r="Q40" s="31">
        <v>1050</v>
      </c>
      <c r="R40" s="53">
        <v>1313</v>
      </c>
      <c r="S40" s="42">
        <v>1166</v>
      </c>
      <c r="T40" s="53">
        <v>4853</v>
      </c>
      <c r="U40" s="31">
        <v>998</v>
      </c>
      <c r="V40" s="53">
        <v>1208</v>
      </c>
      <c r="W40" s="42">
        <v>1121</v>
      </c>
      <c r="X40" s="53">
        <v>5400</v>
      </c>
      <c r="Y40" s="503"/>
    </row>
    <row r="41" spans="1:25" ht="12" customHeight="1" x14ac:dyDescent="0.15">
      <c r="A41" s="19"/>
      <c r="B41" s="7"/>
      <c r="C41" s="14">
        <v>6</v>
      </c>
      <c r="D41" s="30"/>
      <c r="E41" s="31">
        <v>735</v>
      </c>
      <c r="F41" s="53">
        <v>1050</v>
      </c>
      <c r="G41" s="42">
        <v>836</v>
      </c>
      <c r="H41" s="53">
        <v>12621</v>
      </c>
      <c r="I41" s="31">
        <v>1050</v>
      </c>
      <c r="J41" s="53">
        <v>1260</v>
      </c>
      <c r="K41" s="42">
        <v>1200</v>
      </c>
      <c r="L41" s="53">
        <v>4788</v>
      </c>
      <c r="M41" s="31">
        <v>1050</v>
      </c>
      <c r="N41" s="53">
        <v>1313</v>
      </c>
      <c r="O41" s="42">
        <v>1143</v>
      </c>
      <c r="P41" s="53">
        <v>2960</v>
      </c>
      <c r="Q41" s="31">
        <v>1050</v>
      </c>
      <c r="R41" s="53">
        <v>1260</v>
      </c>
      <c r="S41" s="42">
        <v>1206</v>
      </c>
      <c r="T41" s="53">
        <v>3168</v>
      </c>
      <c r="U41" s="31">
        <v>945</v>
      </c>
      <c r="V41" s="53">
        <v>1208</v>
      </c>
      <c r="W41" s="42">
        <v>1122</v>
      </c>
      <c r="X41" s="53">
        <v>5646</v>
      </c>
      <c r="Y41" s="503"/>
    </row>
    <row r="42" spans="1:25" ht="12" customHeight="1" x14ac:dyDescent="0.15">
      <c r="A42" s="19"/>
      <c r="B42" s="7"/>
      <c r="C42" s="14">
        <v>7</v>
      </c>
      <c r="D42" s="30"/>
      <c r="E42" s="31">
        <v>735</v>
      </c>
      <c r="F42" s="53">
        <v>945</v>
      </c>
      <c r="G42" s="42">
        <v>862</v>
      </c>
      <c r="H42" s="53">
        <v>10075</v>
      </c>
      <c r="I42" s="31">
        <v>1050</v>
      </c>
      <c r="J42" s="53">
        <v>1260</v>
      </c>
      <c r="K42" s="42">
        <v>1206</v>
      </c>
      <c r="L42" s="53">
        <v>3762</v>
      </c>
      <c r="M42" s="31">
        <v>998</v>
      </c>
      <c r="N42" s="53">
        <v>1313</v>
      </c>
      <c r="O42" s="42">
        <v>1147</v>
      </c>
      <c r="P42" s="53">
        <v>2263</v>
      </c>
      <c r="Q42" s="31">
        <v>998</v>
      </c>
      <c r="R42" s="53">
        <v>1260</v>
      </c>
      <c r="S42" s="42">
        <v>1149</v>
      </c>
      <c r="T42" s="53">
        <v>2719</v>
      </c>
      <c r="U42" s="31">
        <v>945</v>
      </c>
      <c r="V42" s="53">
        <v>1208</v>
      </c>
      <c r="W42" s="42">
        <v>1098</v>
      </c>
      <c r="X42" s="53">
        <v>4507</v>
      </c>
      <c r="Y42" s="503"/>
    </row>
    <row r="43" spans="1:25" ht="12" customHeight="1" x14ac:dyDescent="0.15">
      <c r="A43" s="19"/>
      <c r="B43" s="7"/>
      <c r="C43" s="14">
        <v>8</v>
      </c>
      <c r="D43" s="30"/>
      <c r="E43" s="31">
        <v>735</v>
      </c>
      <c r="F43" s="53">
        <v>945</v>
      </c>
      <c r="G43" s="42">
        <v>829</v>
      </c>
      <c r="H43" s="53">
        <v>15049</v>
      </c>
      <c r="I43" s="31">
        <v>1050</v>
      </c>
      <c r="J43" s="53">
        <v>1208</v>
      </c>
      <c r="K43" s="42">
        <v>1129</v>
      </c>
      <c r="L43" s="53">
        <v>4244</v>
      </c>
      <c r="M43" s="31">
        <v>998</v>
      </c>
      <c r="N43" s="53">
        <v>1239</v>
      </c>
      <c r="O43" s="42">
        <v>1109</v>
      </c>
      <c r="P43" s="53">
        <v>3979</v>
      </c>
      <c r="Q43" s="31">
        <v>1019</v>
      </c>
      <c r="R43" s="53">
        <v>1239</v>
      </c>
      <c r="S43" s="42">
        <v>1137</v>
      </c>
      <c r="T43" s="53">
        <v>3801</v>
      </c>
      <c r="U43" s="31">
        <v>945</v>
      </c>
      <c r="V43" s="53">
        <v>1155</v>
      </c>
      <c r="W43" s="42">
        <v>1053</v>
      </c>
      <c r="X43" s="53">
        <v>6072</v>
      </c>
      <c r="Y43" s="503"/>
    </row>
    <row r="44" spans="1:25" ht="13.5" customHeight="1" x14ac:dyDescent="0.15">
      <c r="A44" s="19"/>
      <c r="B44" s="7"/>
      <c r="C44" s="14">
        <v>9</v>
      </c>
      <c r="D44" s="9"/>
      <c r="E44" s="7">
        <v>683</v>
      </c>
      <c r="F44" s="7">
        <v>945</v>
      </c>
      <c r="G44" s="7">
        <v>786</v>
      </c>
      <c r="H44" s="7">
        <v>17231</v>
      </c>
      <c r="I44" s="7">
        <v>998</v>
      </c>
      <c r="J44" s="7">
        <v>1239</v>
      </c>
      <c r="K44" s="7">
        <v>1123</v>
      </c>
      <c r="L44" s="7">
        <v>6033</v>
      </c>
      <c r="M44" s="7">
        <v>1019</v>
      </c>
      <c r="N44" s="7">
        <v>1260</v>
      </c>
      <c r="O44" s="7">
        <v>1085</v>
      </c>
      <c r="P44" s="7">
        <v>4119</v>
      </c>
      <c r="Q44" s="7">
        <v>1029</v>
      </c>
      <c r="R44" s="7">
        <v>1239</v>
      </c>
      <c r="S44" s="7">
        <v>1125</v>
      </c>
      <c r="T44" s="7">
        <v>4604</v>
      </c>
      <c r="U44" s="7">
        <v>945</v>
      </c>
      <c r="V44" s="7">
        <v>1155</v>
      </c>
      <c r="W44" s="7">
        <v>1066</v>
      </c>
      <c r="X44" s="8">
        <v>6274</v>
      </c>
      <c r="Y44" s="503"/>
    </row>
    <row r="45" spans="1:25" ht="13.5" customHeight="1" x14ac:dyDescent="0.15">
      <c r="A45" s="19"/>
      <c r="B45" s="7"/>
      <c r="C45" s="14">
        <v>10</v>
      </c>
      <c r="D45" s="30"/>
      <c r="E45" s="8">
        <v>630</v>
      </c>
      <c r="F45" s="8">
        <v>945</v>
      </c>
      <c r="G45" s="8">
        <v>730.25714183602918</v>
      </c>
      <c r="H45" s="8">
        <v>13971</v>
      </c>
      <c r="I45" s="8">
        <v>997.5</v>
      </c>
      <c r="J45" s="8">
        <v>1260</v>
      </c>
      <c r="K45" s="8">
        <v>1144.622640562249</v>
      </c>
      <c r="L45" s="8">
        <v>8365.4</v>
      </c>
      <c r="M45" s="8">
        <v>997.5</v>
      </c>
      <c r="N45" s="8">
        <v>1260</v>
      </c>
      <c r="O45" s="8">
        <v>1062.492807878712</v>
      </c>
      <c r="P45" s="8">
        <v>5244</v>
      </c>
      <c r="Q45" s="8">
        <v>997.5</v>
      </c>
      <c r="R45" s="8">
        <v>1260</v>
      </c>
      <c r="S45" s="8">
        <v>1079.6947429687996</v>
      </c>
      <c r="T45" s="8">
        <v>7552.5</v>
      </c>
      <c r="U45" s="8">
        <v>945</v>
      </c>
      <c r="V45" s="8">
        <v>1207.5</v>
      </c>
      <c r="W45" s="8">
        <v>1062.4660659155084</v>
      </c>
      <c r="X45" s="8">
        <v>7020</v>
      </c>
      <c r="Y45" s="503"/>
    </row>
    <row r="46" spans="1:25" ht="13.5" customHeight="1" x14ac:dyDescent="0.15">
      <c r="A46" s="19"/>
      <c r="B46" s="10"/>
      <c r="C46" s="6">
        <v>11</v>
      </c>
      <c r="D46" s="18"/>
      <c r="E46" s="11">
        <v>630</v>
      </c>
      <c r="F46" s="11">
        <v>892.5</v>
      </c>
      <c r="G46" s="11">
        <v>669.83325169137549</v>
      </c>
      <c r="H46" s="11">
        <v>35889.300000000003</v>
      </c>
      <c r="I46" s="11">
        <v>1050</v>
      </c>
      <c r="J46" s="11">
        <v>1312.5</v>
      </c>
      <c r="K46" s="11">
        <v>1152.9433926423098</v>
      </c>
      <c r="L46" s="11">
        <v>10085.700000000001</v>
      </c>
      <c r="M46" s="11">
        <v>1050</v>
      </c>
      <c r="N46" s="11">
        <v>1312.5</v>
      </c>
      <c r="O46" s="11">
        <v>1124.4511693373754</v>
      </c>
      <c r="P46" s="11">
        <v>5764.1</v>
      </c>
      <c r="Q46" s="11">
        <v>1050</v>
      </c>
      <c r="R46" s="11">
        <v>1312.5</v>
      </c>
      <c r="S46" s="11">
        <v>1144.8387507580348</v>
      </c>
      <c r="T46" s="11">
        <v>4825.2</v>
      </c>
      <c r="U46" s="11">
        <v>945</v>
      </c>
      <c r="V46" s="11">
        <v>1207.5</v>
      </c>
      <c r="W46" s="11">
        <v>1094.5891339429802</v>
      </c>
      <c r="X46" s="18">
        <v>7660.6</v>
      </c>
      <c r="Y46" s="503"/>
    </row>
    <row r="47" spans="1:25" ht="12" customHeight="1" x14ac:dyDescent="0.15">
      <c r="A47" s="19"/>
      <c r="B47" s="20" t="s">
        <v>381</v>
      </c>
      <c r="C47" s="19" t="s">
        <v>382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503"/>
    </row>
    <row r="48" spans="1:25" ht="12" customHeight="1" x14ac:dyDescent="0.15">
      <c r="A48" s="19"/>
      <c r="B48" s="41">
        <v>2</v>
      </c>
      <c r="C48" s="19" t="s">
        <v>383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</sheetData>
  <mergeCells count="1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X26"/>
  <sheetViews>
    <sheetView zoomScale="75" workbookViewId="0">
      <selection activeCell="H25" sqref="H25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2" customHeight="1" x14ac:dyDescent="0.15">
      <c r="A3" s="19"/>
      <c r="B3" s="19" t="s">
        <v>384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20</v>
      </c>
    </row>
    <row r="5" spans="1:24" ht="6" customHeight="1" x14ac:dyDescent="0.15">
      <c r="A5" s="19"/>
      <c r="B5" s="12"/>
      <c r="C5" s="12"/>
      <c r="D5" s="12"/>
      <c r="E5" s="12"/>
      <c r="F5" s="12"/>
      <c r="G5" s="12"/>
      <c r="H5" s="12"/>
      <c r="I5" s="12"/>
      <c r="J5" s="9"/>
      <c r="K5" s="19"/>
      <c r="L5" s="19"/>
      <c r="M5" s="19"/>
      <c r="N5" s="19"/>
      <c r="O5" s="19"/>
      <c r="P5" s="19"/>
      <c r="Q5" s="12"/>
      <c r="R5" s="12"/>
      <c r="S5" s="12"/>
      <c r="T5" s="12"/>
      <c r="U5" s="12"/>
      <c r="V5" s="9"/>
      <c r="W5" s="19"/>
      <c r="X5" s="19"/>
    </row>
    <row r="6" spans="1:24" ht="12" customHeight="1" x14ac:dyDescent="0.15">
      <c r="A6" s="19"/>
      <c r="B6" s="43"/>
      <c r="C6" s="454" t="s">
        <v>0</v>
      </c>
      <c r="D6" s="455"/>
      <c r="E6" s="611" t="s">
        <v>156</v>
      </c>
      <c r="F6" s="612"/>
      <c r="G6" s="612"/>
      <c r="H6" s="613"/>
      <c r="I6" s="605" t="s">
        <v>157</v>
      </c>
      <c r="J6" s="606"/>
      <c r="K6" s="606"/>
      <c r="L6" s="607"/>
      <c r="M6" s="605" t="s">
        <v>385</v>
      </c>
      <c r="N6" s="606"/>
      <c r="O6" s="606"/>
      <c r="P6" s="607"/>
      <c r="Q6" s="605" t="s">
        <v>158</v>
      </c>
      <c r="R6" s="606"/>
      <c r="S6" s="606"/>
      <c r="T6" s="607"/>
      <c r="U6" s="605" t="s">
        <v>161</v>
      </c>
      <c r="V6" s="606"/>
      <c r="W6" s="606"/>
      <c r="X6" s="607"/>
    </row>
    <row r="7" spans="1:24" ht="12" customHeight="1" x14ac:dyDescent="0.15">
      <c r="A7" s="19"/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1:24" ht="12" customHeight="1" x14ac:dyDescent="0.15">
      <c r="A8" s="19"/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1:24" ht="12" customHeight="1" x14ac:dyDescent="0.15">
      <c r="A9" s="35"/>
      <c r="B9" s="43" t="s">
        <v>72</v>
      </c>
      <c r="C9" s="32">
        <v>18</v>
      </c>
      <c r="D9" s="33" t="s">
        <v>105</v>
      </c>
      <c r="E9" s="43">
        <v>893</v>
      </c>
      <c r="F9" s="56">
        <v>1050</v>
      </c>
      <c r="G9" s="72">
        <v>961</v>
      </c>
      <c r="H9" s="56">
        <v>5141</v>
      </c>
      <c r="I9" s="504" t="s">
        <v>265</v>
      </c>
      <c r="J9" s="505" t="s">
        <v>265</v>
      </c>
      <c r="K9" s="504" t="s">
        <v>265</v>
      </c>
      <c r="L9" s="56">
        <v>2367</v>
      </c>
      <c r="M9" s="43">
        <v>1363</v>
      </c>
      <c r="N9" s="56">
        <v>1575</v>
      </c>
      <c r="O9" s="72">
        <v>1434</v>
      </c>
      <c r="P9" s="56">
        <v>401405</v>
      </c>
      <c r="Q9" s="504" t="s">
        <v>265</v>
      </c>
      <c r="R9" s="505" t="s">
        <v>265</v>
      </c>
      <c r="S9" s="504" t="s">
        <v>265</v>
      </c>
      <c r="T9" s="56">
        <v>1292</v>
      </c>
      <c r="U9" s="504" t="s">
        <v>265</v>
      </c>
      <c r="V9" s="505" t="s">
        <v>265</v>
      </c>
      <c r="W9" s="504" t="s">
        <v>265</v>
      </c>
      <c r="X9" s="56">
        <v>1974</v>
      </c>
    </row>
    <row r="10" spans="1:24" ht="12" customHeight="1" x14ac:dyDescent="0.15">
      <c r="A10" s="35"/>
      <c r="B10" s="31"/>
      <c r="C10" s="34">
        <v>19</v>
      </c>
      <c r="D10" s="42"/>
      <c r="E10" s="76">
        <v>840</v>
      </c>
      <c r="F10" s="77">
        <v>1103</v>
      </c>
      <c r="G10" s="57">
        <v>921</v>
      </c>
      <c r="H10" s="77">
        <v>68594</v>
      </c>
      <c r="I10" s="76">
        <v>893</v>
      </c>
      <c r="J10" s="77">
        <v>1481</v>
      </c>
      <c r="K10" s="57">
        <v>1248</v>
      </c>
      <c r="L10" s="77">
        <v>49055</v>
      </c>
      <c r="M10" s="76">
        <v>1297</v>
      </c>
      <c r="N10" s="77">
        <v>1661</v>
      </c>
      <c r="O10" s="57">
        <v>1414</v>
      </c>
      <c r="P10" s="77">
        <v>4006648</v>
      </c>
      <c r="Q10" s="504" t="s">
        <v>265</v>
      </c>
      <c r="R10" s="505" t="s">
        <v>265</v>
      </c>
      <c r="S10" s="504" t="s">
        <v>265</v>
      </c>
      <c r="T10" s="77">
        <v>7396</v>
      </c>
      <c r="U10" s="76" t="s">
        <v>265</v>
      </c>
      <c r="V10" s="77" t="s">
        <v>265</v>
      </c>
      <c r="W10" s="57" t="s">
        <v>265</v>
      </c>
      <c r="X10" s="77">
        <v>23662</v>
      </c>
    </row>
    <row r="11" spans="1:24" ht="12" customHeight="1" x14ac:dyDescent="0.15">
      <c r="A11" s="35"/>
      <c r="B11" s="31"/>
      <c r="C11" s="34">
        <v>20</v>
      </c>
      <c r="D11" s="42"/>
      <c r="E11" s="31">
        <v>840</v>
      </c>
      <c r="F11" s="53">
        <v>1166</v>
      </c>
      <c r="G11" s="42">
        <v>941</v>
      </c>
      <c r="H11" s="53">
        <v>60966</v>
      </c>
      <c r="I11" s="31">
        <v>1092</v>
      </c>
      <c r="J11" s="53">
        <v>1476</v>
      </c>
      <c r="K11" s="42">
        <v>1260</v>
      </c>
      <c r="L11" s="53">
        <v>58656</v>
      </c>
      <c r="M11" s="31">
        <v>1313</v>
      </c>
      <c r="N11" s="53">
        <v>1665</v>
      </c>
      <c r="O11" s="42">
        <v>1411</v>
      </c>
      <c r="P11" s="53">
        <v>4381560</v>
      </c>
      <c r="Q11" s="76" t="s">
        <v>265</v>
      </c>
      <c r="R11" s="77" t="s">
        <v>265</v>
      </c>
      <c r="S11" s="57" t="s">
        <v>265</v>
      </c>
      <c r="T11" s="53">
        <v>7078</v>
      </c>
      <c r="U11" s="76" t="s">
        <v>265</v>
      </c>
      <c r="V11" s="77" t="s">
        <v>265</v>
      </c>
      <c r="W11" s="57" t="s">
        <v>265</v>
      </c>
      <c r="X11" s="53">
        <v>18725</v>
      </c>
    </row>
    <row r="12" spans="1:24" ht="12" customHeight="1" x14ac:dyDescent="0.15">
      <c r="A12" s="35"/>
      <c r="B12" s="36"/>
      <c r="C12" s="37">
        <v>21</v>
      </c>
      <c r="D12" s="38"/>
      <c r="E12" s="36">
        <v>830</v>
      </c>
      <c r="F12" s="55">
        <v>1162</v>
      </c>
      <c r="G12" s="38">
        <v>933</v>
      </c>
      <c r="H12" s="55">
        <v>48544</v>
      </c>
      <c r="I12" s="38">
        <v>998</v>
      </c>
      <c r="J12" s="55">
        <v>1397</v>
      </c>
      <c r="K12" s="38">
        <v>1211</v>
      </c>
      <c r="L12" s="55">
        <v>39234</v>
      </c>
      <c r="M12" s="36">
        <v>1280</v>
      </c>
      <c r="N12" s="55">
        <v>1607</v>
      </c>
      <c r="O12" s="38">
        <v>1401</v>
      </c>
      <c r="P12" s="55">
        <v>4294522</v>
      </c>
      <c r="Q12" s="59" t="s">
        <v>265</v>
      </c>
      <c r="R12" s="79" t="s">
        <v>265</v>
      </c>
      <c r="S12" s="59" t="s">
        <v>265</v>
      </c>
      <c r="T12" s="55">
        <v>5134</v>
      </c>
      <c r="U12" s="59" t="s">
        <v>265</v>
      </c>
      <c r="V12" s="79" t="s">
        <v>265</v>
      </c>
      <c r="W12" s="59" t="s">
        <v>265</v>
      </c>
      <c r="X12" s="55">
        <v>13674</v>
      </c>
    </row>
    <row r="13" spans="1:24" ht="12" customHeight="1" x14ac:dyDescent="0.15">
      <c r="A13" s="35"/>
      <c r="B13" s="7"/>
      <c r="C13" s="14">
        <v>11</v>
      </c>
      <c r="D13" s="30"/>
      <c r="E13" s="31">
        <v>893</v>
      </c>
      <c r="F13" s="53">
        <v>1039</v>
      </c>
      <c r="G13" s="42">
        <v>951</v>
      </c>
      <c r="H13" s="53">
        <v>4156</v>
      </c>
      <c r="I13" s="76">
        <v>1082</v>
      </c>
      <c r="J13" s="77">
        <v>1257</v>
      </c>
      <c r="K13" s="57">
        <v>1145</v>
      </c>
      <c r="L13" s="53">
        <v>2044</v>
      </c>
      <c r="M13" s="31">
        <v>1323</v>
      </c>
      <c r="N13" s="53">
        <v>1465</v>
      </c>
      <c r="O13" s="42">
        <v>1393</v>
      </c>
      <c r="P13" s="53">
        <v>370598</v>
      </c>
      <c r="Q13" s="76" t="s">
        <v>55</v>
      </c>
      <c r="R13" s="77" t="s">
        <v>55</v>
      </c>
      <c r="S13" s="57" t="s">
        <v>55</v>
      </c>
      <c r="T13" s="53">
        <v>555</v>
      </c>
      <c r="U13" s="76" t="s">
        <v>55</v>
      </c>
      <c r="V13" s="77" t="s">
        <v>55</v>
      </c>
      <c r="W13" s="57" t="s">
        <v>55</v>
      </c>
      <c r="X13" s="53">
        <v>658</v>
      </c>
    </row>
    <row r="14" spans="1:24" ht="12" customHeight="1" x14ac:dyDescent="0.15">
      <c r="A14" s="35"/>
      <c r="B14" s="7"/>
      <c r="C14" s="14">
        <v>12</v>
      </c>
      <c r="D14" s="30"/>
      <c r="E14" s="31">
        <v>893</v>
      </c>
      <c r="F14" s="53">
        <v>1103</v>
      </c>
      <c r="G14" s="42">
        <v>971</v>
      </c>
      <c r="H14" s="53">
        <v>3218</v>
      </c>
      <c r="I14" s="76">
        <v>1103</v>
      </c>
      <c r="J14" s="77">
        <v>1313</v>
      </c>
      <c r="K14" s="57">
        <v>1130</v>
      </c>
      <c r="L14" s="53">
        <v>2782</v>
      </c>
      <c r="M14" s="31">
        <v>1365</v>
      </c>
      <c r="N14" s="53">
        <v>1524</v>
      </c>
      <c r="O14" s="42">
        <v>1418</v>
      </c>
      <c r="P14" s="53">
        <v>408154</v>
      </c>
      <c r="Q14" s="76" t="s">
        <v>55</v>
      </c>
      <c r="R14" s="77" t="s">
        <v>55</v>
      </c>
      <c r="S14" s="57" t="s">
        <v>55</v>
      </c>
      <c r="T14" s="53">
        <v>725</v>
      </c>
      <c r="U14" s="76" t="s">
        <v>55</v>
      </c>
      <c r="V14" s="77" t="s">
        <v>55</v>
      </c>
      <c r="W14" s="57" t="s">
        <v>55</v>
      </c>
      <c r="X14" s="53">
        <v>1575</v>
      </c>
    </row>
    <row r="15" spans="1:24" ht="12" customHeight="1" x14ac:dyDescent="0.15">
      <c r="A15" s="35"/>
      <c r="B15" s="7" t="s">
        <v>101</v>
      </c>
      <c r="C15" s="14">
        <v>1</v>
      </c>
      <c r="D15" s="30" t="s">
        <v>54</v>
      </c>
      <c r="E15" s="31">
        <v>872</v>
      </c>
      <c r="F15" s="53">
        <v>998</v>
      </c>
      <c r="G15" s="42">
        <v>926</v>
      </c>
      <c r="H15" s="53">
        <v>1837</v>
      </c>
      <c r="I15" s="76">
        <v>1103</v>
      </c>
      <c r="J15" s="77">
        <v>1208</v>
      </c>
      <c r="K15" s="57">
        <v>1166</v>
      </c>
      <c r="L15" s="53">
        <v>2628</v>
      </c>
      <c r="M15" s="31">
        <v>1260</v>
      </c>
      <c r="N15" s="53">
        <v>1465</v>
      </c>
      <c r="O15" s="42">
        <v>1388</v>
      </c>
      <c r="P15" s="53">
        <v>241298</v>
      </c>
      <c r="Q15" s="76" t="s">
        <v>55</v>
      </c>
      <c r="R15" s="77" t="s">
        <v>55</v>
      </c>
      <c r="S15" s="57" t="s">
        <v>55</v>
      </c>
      <c r="T15" s="53">
        <v>180</v>
      </c>
      <c r="U15" s="76" t="s">
        <v>55</v>
      </c>
      <c r="V15" s="77" t="s">
        <v>55</v>
      </c>
      <c r="W15" s="57" t="s">
        <v>55</v>
      </c>
      <c r="X15" s="53">
        <v>865</v>
      </c>
    </row>
    <row r="16" spans="1:24" ht="12" customHeight="1" x14ac:dyDescent="0.15">
      <c r="A16" s="35"/>
      <c r="B16" s="7"/>
      <c r="C16" s="14">
        <v>2</v>
      </c>
      <c r="D16" s="30"/>
      <c r="E16" s="31">
        <v>840</v>
      </c>
      <c r="F16" s="53">
        <v>1029</v>
      </c>
      <c r="G16" s="42">
        <v>888</v>
      </c>
      <c r="H16" s="53">
        <v>2384</v>
      </c>
      <c r="I16" s="76">
        <v>1085</v>
      </c>
      <c r="J16" s="77">
        <v>1307</v>
      </c>
      <c r="K16" s="57">
        <v>1202</v>
      </c>
      <c r="L16" s="53">
        <v>2841</v>
      </c>
      <c r="M16" s="31">
        <v>1216</v>
      </c>
      <c r="N16" s="53">
        <v>1365</v>
      </c>
      <c r="O16" s="42">
        <v>1268</v>
      </c>
      <c r="P16" s="53">
        <v>397749</v>
      </c>
      <c r="Q16" s="76" t="s">
        <v>55</v>
      </c>
      <c r="R16" s="77" t="s">
        <v>55</v>
      </c>
      <c r="S16" s="57" t="s">
        <v>55</v>
      </c>
      <c r="T16" s="53">
        <v>357</v>
      </c>
      <c r="U16" s="76" t="s">
        <v>55</v>
      </c>
      <c r="V16" s="77" t="s">
        <v>55</v>
      </c>
      <c r="W16" s="57" t="s">
        <v>55</v>
      </c>
      <c r="X16" s="53">
        <v>1469</v>
      </c>
    </row>
    <row r="17" spans="1:24" ht="12" customHeight="1" x14ac:dyDescent="0.15">
      <c r="A17" s="35"/>
      <c r="B17" s="7"/>
      <c r="C17" s="14">
        <v>3</v>
      </c>
      <c r="D17" s="30"/>
      <c r="E17" s="31">
        <v>840</v>
      </c>
      <c r="F17" s="53">
        <v>1029</v>
      </c>
      <c r="G17" s="42">
        <v>890</v>
      </c>
      <c r="H17" s="53">
        <v>3414</v>
      </c>
      <c r="I17" s="76">
        <v>1050</v>
      </c>
      <c r="J17" s="77">
        <v>1297</v>
      </c>
      <c r="K17" s="57">
        <v>1204</v>
      </c>
      <c r="L17" s="53">
        <v>2469</v>
      </c>
      <c r="M17" s="31">
        <v>1216</v>
      </c>
      <c r="N17" s="53">
        <v>1419</v>
      </c>
      <c r="O17" s="42">
        <v>1308</v>
      </c>
      <c r="P17" s="53">
        <v>333651</v>
      </c>
      <c r="Q17" s="76" t="s">
        <v>55</v>
      </c>
      <c r="R17" s="77" t="s">
        <v>55</v>
      </c>
      <c r="S17" s="57" t="s">
        <v>55</v>
      </c>
      <c r="T17" s="53">
        <v>539</v>
      </c>
      <c r="U17" s="76" t="s">
        <v>55</v>
      </c>
      <c r="V17" s="77" t="s">
        <v>55</v>
      </c>
      <c r="W17" s="57" t="s">
        <v>55</v>
      </c>
      <c r="X17" s="53">
        <v>1388</v>
      </c>
    </row>
    <row r="18" spans="1:24" ht="12" customHeight="1" x14ac:dyDescent="0.15">
      <c r="A18" s="35"/>
      <c r="B18" s="7"/>
      <c r="C18" s="14">
        <v>4</v>
      </c>
      <c r="D18" s="30"/>
      <c r="E18" s="31">
        <v>809</v>
      </c>
      <c r="F18" s="53">
        <v>1029</v>
      </c>
      <c r="G18" s="42">
        <v>904</v>
      </c>
      <c r="H18" s="77">
        <v>2579</v>
      </c>
      <c r="I18" s="76">
        <v>1144</v>
      </c>
      <c r="J18" s="77">
        <v>1309</v>
      </c>
      <c r="K18" s="57">
        <v>1195</v>
      </c>
      <c r="L18" s="53">
        <v>3105</v>
      </c>
      <c r="M18" s="31">
        <v>1281</v>
      </c>
      <c r="N18" s="53">
        <v>1470</v>
      </c>
      <c r="O18" s="42">
        <v>1387</v>
      </c>
      <c r="P18" s="53">
        <v>269466</v>
      </c>
      <c r="Q18" s="76" t="s">
        <v>55</v>
      </c>
      <c r="R18" s="77" t="s">
        <v>55</v>
      </c>
      <c r="S18" s="57" t="s">
        <v>55</v>
      </c>
      <c r="T18" s="53">
        <v>405</v>
      </c>
      <c r="U18" s="76" t="s">
        <v>55</v>
      </c>
      <c r="V18" s="77" t="s">
        <v>55</v>
      </c>
      <c r="W18" s="57" t="s">
        <v>55</v>
      </c>
      <c r="X18" s="53">
        <v>1438</v>
      </c>
    </row>
    <row r="19" spans="1:24" ht="12" customHeight="1" x14ac:dyDescent="0.15">
      <c r="A19" s="35"/>
      <c r="B19" s="7"/>
      <c r="C19" s="14">
        <v>5</v>
      </c>
      <c r="D19" s="30"/>
      <c r="E19" s="31">
        <v>735</v>
      </c>
      <c r="F19" s="53">
        <v>1040</v>
      </c>
      <c r="G19" s="42">
        <v>895</v>
      </c>
      <c r="H19" s="53">
        <v>3385</v>
      </c>
      <c r="I19" s="76">
        <v>1029</v>
      </c>
      <c r="J19" s="77">
        <v>1365</v>
      </c>
      <c r="K19" s="57">
        <v>1180</v>
      </c>
      <c r="L19" s="53">
        <v>3610</v>
      </c>
      <c r="M19" s="31">
        <v>1260</v>
      </c>
      <c r="N19" s="53">
        <v>1470</v>
      </c>
      <c r="O19" s="42">
        <v>1369</v>
      </c>
      <c r="P19" s="53">
        <v>313311</v>
      </c>
      <c r="Q19" s="76" t="s">
        <v>55</v>
      </c>
      <c r="R19" s="77" t="s">
        <v>55</v>
      </c>
      <c r="S19" s="57" t="s">
        <v>55</v>
      </c>
      <c r="T19" s="53">
        <v>575</v>
      </c>
      <c r="U19" s="76" t="s">
        <v>55</v>
      </c>
      <c r="V19" s="77" t="s">
        <v>55</v>
      </c>
      <c r="W19" s="57" t="s">
        <v>55</v>
      </c>
      <c r="X19" s="53">
        <v>1499</v>
      </c>
    </row>
    <row r="20" spans="1:24" ht="12" customHeight="1" x14ac:dyDescent="0.15">
      <c r="A20" s="35"/>
      <c r="B20" s="7"/>
      <c r="C20" s="14">
        <v>6</v>
      </c>
      <c r="D20" s="30"/>
      <c r="E20" s="31">
        <v>788</v>
      </c>
      <c r="F20" s="53">
        <v>998</v>
      </c>
      <c r="G20" s="42">
        <v>892</v>
      </c>
      <c r="H20" s="53">
        <v>3869</v>
      </c>
      <c r="I20" s="76">
        <v>1050</v>
      </c>
      <c r="J20" s="77">
        <v>1262</v>
      </c>
      <c r="K20" s="57">
        <v>1148</v>
      </c>
      <c r="L20" s="53">
        <v>3454</v>
      </c>
      <c r="M20" s="31">
        <v>1239</v>
      </c>
      <c r="N20" s="53">
        <v>1470</v>
      </c>
      <c r="O20" s="42">
        <v>1364</v>
      </c>
      <c r="P20" s="53">
        <v>359437</v>
      </c>
      <c r="Q20" s="76" t="s">
        <v>55</v>
      </c>
      <c r="R20" s="77" t="s">
        <v>55</v>
      </c>
      <c r="S20" s="57" t="s">
        <v>55</v>
      </c>
      <c r="T20" s="53">
        <v>578</v>
      </c>
      <c r="U20" s="76" t="s">
        <v>55</v>
      </c>
      <c r="V20" s="77" t="s">
        <v>55</v>
      </c>
      <c r="W20" s="57" t="s">
        <v>55</v>
      </c>
      <c r="X20" s="53">
        <v>1564</v>
      </c>
    </row>
    <row r="21" spans="1:24" ht="12" customHeight="1" x14ac:dyDescent="0.15">
      <c r="A21" s="35"/>
      <c r="B21" s="7"/>
      <c r="C21" s="14">
        <v>7</v>
      </c>
      <c r="D21" s="30"/>
      <c r="E21" s="31">
        <v>735</v>
      </c>
      <c r="F21" s="53">
        <v>966</v>
      </c>
      <c r="G21" s="42">
        <v>863</v>
      </c>
      <c r="H21" s="77">
        <v>2072</v>
      </c>
      <c r="I21" s="76">
        <v>1050</v>
      </c>
      <c r="J21" s="77">
        <v>1278</v>
      </c>
      <c r="K21" s="57">
        <v>1136</v>
      </c>
      <c r="L21" s="53">
        <v>2783</v>
      </c>
      <c r="M21" s="31">
        <v>1208</v>
      </c>
      <c r="N21" s="53">
        <v>1419</v>
      </c>
      <c r="O21" s="42">
        <v>1265</v>
      </c>
      <c r="P21" s="53">
        <v>273823</v>
      </c>
      <c r="Q21" s="76" t="s">
        <v>55</v>
      </c>
      <c r="R21" s="77" t="s">
        <v>55</v>
      </c>
      <c r="S21" s="57" t="s">
        <v>55</v>
      </c>
      <c r="T21" s="53">
        <v>307</v>
      </c>
      <c r="U21" s="76" t="s">
        <v>55</v>
      </c>
      <c r="V21" s="77" t="s">
        <v>55</v>
      </c>
      <c r="W21" s="57" t="s">
        <v>55</v>
      </c>
      <c r="X21" s="53">
        <v>722</v>
      </c>
    </row>
    <row r="22" spans="1:24" ht="12" customHeight="1" x14ac:dyDescent="0.15">
      <c r="A22" s="35"/>
      <c r="B22" s="7"/>
      <c r="C22" s="14">
        <v>8</v>
      </c>
      <c r="D22" s="30"/>
      <c r="E22" s="31">
        <v>819</v>
      </c>
      <c r="F22" s="53">
        <v>998</v>
      </c>
      <c r="G22" s="42">
        <v>854</v>
      </c>
      <c r="H22" s="53">
        <v>3310</v>
      </c>
      <c r="I22" s="76">
        <v>1103</v>
      </c>
      <c r="J22" s="77">
        <v>1103</v>
      </c>
      <c r="K22" s="57">
        <v>1103</v>
      </c>
      <c r="L22" s="53">
        <v>2901</v>
      </c>
      <c r="M22" s="31">
        <v>1216</v>
      </c>
      <c r="N22" s="53">
        <v>1419</v>
      </c>
      <c r="O22" s="42">
        <v>1285</v>
      </c>
      <c r="P22" s="53">
        <v>316998</v>
      </c>
      <c r="Q22" s="76" t="s">
        <v>55</v>
      </c>
      <c r="R22" s="77" t="s">
        <v>55</v>
      </c>
      <c r="S22" s="57" t="s">
        <v>55</v>
      </c>
      <c r="T22" s="53">
        <v>227</v>
      </c>
      <c r="U22" s="76" t="s">
        <v>55</v>
      </c>
      <c r="V22" s="77" t="s">
        <v>55</v>
      </c>
      <c r="W22" s="57" t="s">
        <v>55</v>
      </c>
      <c r="X22" s="53">
        <v>710</v>
      </c>
    </row>
    <row r="23" spans="1:24" ht="12" customHeight="1" x14ac:dyDescent="0.15">
      <c r="A23" s="35"/>
      <c r="B23" s="7"/>
      <c r="C23" s="14">
        <v>9</v>
      </c>
      <c r="D23" s="30"/>
      <c r="E23" s="31">
        <v>788</v>
      </c>
      <c r="F23" s="53">
        <v>998</v>
      </c>
      <c r="G23" s="42">
        <v>854</v>
      </c>
      <c r="H23" s="53">
        <v>3876</v>
      </c>
      <c r="I23" s="76">
        <v>1000</v>
      </c>
      <c r="J23" s="77">
        <v>1229</v>
      </c>
      <c r="K23" s="57">
        <v>1073</v>
      </c>
      <c r="L23" s="53">
        <v>8436</v>
      </c>
      <c r="M23" s="31">
        <v>1260</v>
      </c>
      <c r="N23" s="53">
        <v>1544</v>
      </c>
      <c r="O23" s="42">
        <v>1373</v>
      </c>
      <c r="P23" s="53">
        <v>313211</v>
      </c>
      <c r="Q23" s="76" t="s">
        <v>55</v>
      </c>
      <c r="R23" s="77" t="s">
        <v>55</v>
      </c>
      <c r="S23" s="57" t="s">
        <v>55</v>
      </c>
      <c r="T23" s="77">
        <v>181</v>
      </c>
      <c r="U23" s="76" t="s">
        <v>55</v>
      </c>
      <c r="V23" s="77" t="s">
        <v>55</v>
      </c>
      <c r="W23" s="57" t="s">
        <v>55</v>
      </c>
      <c r="X23" s="53">
        <v>1368</v>
      </c>
    </row>
    <row r="24" spans="1:24" ht="12" customHeight="1" x14ac:dyDescent="0.15">
      <c r="A24" s="35"/>
      <c r="B24" s="7"/>
      <c r="C24" s="14">
        <v>10</v>
      </c>
      <c r="D24" s="30"/>
      <c r="E24" s="53">
        <v>840</v>
      </c>
      <c r="F24" s="39">
        <v>997.5</v>
      </c>
      <c r="G24" s="53">
        <v>890.13204368301353</v>
      </c>
      <c r="H24" s="53">
        <v>5383.4</v>
      </c>
      <c r="I24" s="77">
        <v>1029</v>
      </c>
      <c r="J24" s="77">
        <v>1260</v>
      </c>
      <c r="K24" s="77">
        <v>1080.1773732895695</v>
      </c>
      <c r="L24" s="53">
        <v>6099.5</v>
      </c>
      <c r="M24" s="53">
        <v>1260</v>
      </c>
      <c r="N24" s="53">
        <v>1529.8500000000001</v>
      </c>
      <c r="O24" s="53">
        <v>1358.3926614803045</v>
      </c>
      <c r="P24" s="53">
        <v>320769.5</v>
      </c>
      <c r="Q24" s="123">
        <v>0</v>
      </c>
      <c r="R24" s="123">
        <v>0</v>
      </c>
      <c r="S24" s="123">
        <v>0</v>
      </c>
      <c r="T24" s="123">
        <v>402</v>
      </c>
      <c r="U24" s="123">
        <v>0</v>
      </c>
      <c r="V24" s="123">
        <v>0</v>
      </c>
      <c r="W24" s="123">
        <v>0</v>
      </c>
      <c r="X24" s="123">
        <v>1782</v>
      </c>
    </row>
    <row r="25" spans="1:24" ht="12" customHeight="1" x14ac:dyDescent="0.15">
      <c r="A25" s="35"/>
      <c r="B25" s="10"/>
      <c r="C25" s="6">
        <v>11</v>
      </c>
      <c r="D25" s="18"/>
      <c r="E25" s="55">
        <v>840</v>
      </c>
      <c r="F25" s="55">
        <v>1050</v>
      </c>
      <c r="G25" s="55">
        <v>896.22146827992174</v>
      </c>
      <c r="H25" s="55">
        <v>6865.9</v>
      </c>
      <c r="I25" s="79">
        <v>1050</v>
      </c>
      <c r="J25" s="79">
        <v>1243.2</v>
      </c>
      <c r="K25" s="79">
        <v>1114.6311936936936</v>
      </c>
      <c r="L25" s="55">
        <v>7490.6</v>
      </c>
      <c r="M25" s="55">
        <v>1260</v>
      </c>
      <c r="N25" s="55">
        <v>1470</v>
      </c>
      <c r="O25" s="55">
        <v>1364.2895092862582</v>
      </c>
      <c r="P25" s="55">
        <v>314686.3</v>
      </c>
      <c r="Q25" s="125">
        <v>0</v>
      </c>
      <c r="R25" s="125">
        <v>0</v>
      </c>
      <c r="S25" s="125">
        <v>0</v>
      </c>
      <c r="T25" s="125">
        <v>300</v>
      </c>
      <c r="U25" s="125">
        <v>0</v>
      </c>
      <c r="V25" s="125">
        <v>0</v>
      </c>
      <c r="W25" s="125">
        <v>0</v>
      </c>
      <c r="X25" s="125">
        <v>1510</v>
      </c>
    </row>
    <row r="26" spans="1:24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X48"/>
  <sheetViews>
    <sheetView topLeftCell="A10" zoomScale="75" workbookViewId="0">
      <selection activeCell="H45" sqref="H4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386</v>
      </c>
    </row>
    <row r="4" spans="2:24" ht="11.25" customHeight="1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Q5" s="12"/>
      <c r="R5" s="9"/>
    </row>
    <row r="6" spans="2:24" ht="13.5" customHeight="1" x14ac:dyDescent="0.15">
      <c r="B6" s="43"/>
      <c r="C6" s="454" t="s">
        <v>0</v>
      </c>
      <c r="D6" s="455"/>
      <c r="E6" s="605" t="s">
        <v>144</v>
      </c>
      <c r="F6" s="606"/>
      <c r="G6" s="606"/>
      <c r="H6" s="607"/>
      <c r="I6" s="605" t="s">
        <v>145</v>
      </c>
      <c r="J6" s="606"/>
      <c r="K6" s="606"/>
      <c r="L6" s="607"/>
      <c r="M6" s="605" t="s">
        <v>146</v>
      </c>
      <c r="N6" s="606"/>
      <c r="O6" s="606"/>
      <c r="P6" s="607"/>
      <c r="Q6" s="605" t="s">
        <v>148</v>
      </c>
      <c r="R6" s="606"/>
      <c r="S6" s="606"/>
      <c r="T6" s="607"/>
      <c r="U6" s="605" t="s">
        <v>149</v>
      </c>
      <c r="V6" s="606"/>
      <c r="W6" s="606"/>
      <c r="X6" s="607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105</v>
      </c>
      <c r="E9" s="43">
        <v>2520</v>
      </c>
      <c r="F9" s="56">
        <v>3465</v>
      </c>
      <c r="G9" s="72">
        <v>2933</v>
      </c>
      <c r="H9" s="56">
        <v>36657</v>
      </c>
      <c r="I9" s="43">
        <v>1680</v>
      </c>
      <c r="J9" s="56">
        <v>2205</v>
      </c>
      <c r="K9" s="72">
        <v>1873</v>
      </c>
      <c r="L9" s="56">
        <v>33225</v>
      </c>
      <c r="M9" s="43">
        <v>1365</v>
      </c>
      <c r="N9" s="56">
        <v>1944</v>
      </c>
      <c r="O9" s="72">
        <v>1619</v>
      </c>
      <c r="P9" s="56">
        <v>36035</v>
      </c>
      <c r="Q9" s="43">
        <v>5250</v>
      </c>
      <c r="R9" s="56">
        <v>5775</v>
      </c>
      <c r="S9" s="72">
        <v>5457</v>
      </c>
      <c r="T9" s="56">
        <v>13649</v>
      </c>
      <c r="U9" s="43">
        <v>4305</v>
      </c>
      <c r="V9" s="56">
        <v>5408</v>
      </c>
      <c r="W9" s="72">
        <v>4654</v>
      </c>
      <c r="X9" s="56">
        <v>24876</v>
      </c>
    </row>
    <row r="10" spans="2:24" s="35" customFormat="1" ht="14.1" customHeight="1" x14ac:dyDescent="0.15">
      <c r="B10" s="31"/>
      <c r="C10" s="34">
        <v>19</v>
      </c>
      <c r="D10" s="42"/>
      <c r="E10" s="31">
        <v>2205</v>
      </c>
      <c r="F10" s="53">
        <v>3360</v>
      </c>
      <c r="G10" s="42">
        <v>2695</v>
      </c>
      <c r="H10" s="53">
        <v>80259</v>
      </c>
      <c r="I10" s="31">
        <v>1628</v>
      </c>
      <c r="J10" s="53">
        <v>2271</v>
      </c>
      <c r="K10" s="42">
        <v>1850</v>
      </c>
      <c r="L10" s="53">
        <v>59037</v>
      </c>
      <c r="M10" s="31">
        <v>1313</v>
      </c>
      <c r="N10" s="53">
        <v>1993</v>
      </c>
      <c r="O10" s="42">
        <v>1586</v>
      </c>
      <c r="P10" s="53">
        <v>57590</v>
      </c>
      <c r="Q10" s="31">
        <v>5250</v>
      </c>
      <c r="R10" s="53">
        <v>6090</v>
      </c>
      <c r="S10" s="42">
        <v>5487</v>
      </c>
      <c r="T10" s="53">
        <v>18955</v>
      </c>
      <c r="U10" s="31">
        <v>4515</v>
      </c>
      <c r="V10" s="53">
        <v>5460</v>
      </c>
      <c r="W10" s="42">
        <v>4812</v>
      </c>
      <c r="X10" s="53">
        <v>38905</v>
      </c>
    </row>
    <row r="11" spans="2:24" s="35" customFormat="1" ht="14.1" customHeight="1" x14ac:dyDescent="0.15">
      <c r="B11" s="31"/>
      <c r="C11" s="34">
        <v>20</v>
      </c>
      <c r="D11" s="42"/>
      <c r="E11" s="31">
        <v>1890</v>
      </c>
      <c r="F11" s="53">
        <v>3150</v>
      </c>
      <c r="G11" s="42">
        <v>2436</v>
      </c>
      <c r="H11" s="53">
        <v>99444</v>
      </c>
      <c r="I11" s="31">
        <v>1418</v>
      </c>
      <c r="J11" s="53">
        <v>2100</v>
      </c>
      <c r="K11" s="42">
        <v>1735</v>
      </c>
      <c r="L11" s="53">
        <v>63158</v>
      </c>
      <c r="M11" s="31">
        <v>945</v>
      </c>
      <c r="N11" s="53">
        <v>1785</v>
      </c>
      <c r="O11" s="42">
        <v>1383</v>
      </c>
      <c r="P11" s="53">
        <v>43214</v>
      </c>
      <c r="Q11" s="31">
        <v>4410</v>
      </c>
      <c r="R11" s="53">
        <v>6000</v>
      </c>
      <c r="S11" s="42">
        <v>5177</v>
      </c>
      <c r="T11" s="53">
        <v>21532</v>
      </c>
      <c r="U11" s="31">
        <v>3645</v>
      </c>
      <c r="V11" s="53">
        <v>5040</v>
      </c>
      <c r="W11" s="42">
        <v>4299</v>
      </c>
      <c r="X11" s="53">
        <v>46487</v>
      </c>
    </row>
    <row r="12" spans="2:24" s="35" customFormat="1" ht="14.1" customHeight="1" x14ac:dyDescent="0.15">
      <c r="B12" s="36"/>
      <c r="C12" s="37">
        <v>21</v>
      </c>
      <c r="D12" s="38"/>
      <c r="E12" s="36">
        <v>1575</v>
      </c>
      <c r="F12" s="55">
        <v>2940</v>
      </c>
      <c r="G12" s="38">
        <v>2252</v>
      </c>
      <c r="H12" s="55">
        <v>98251</v>
      </c>
      <c r="I12" s="36">
        <v>1260</v>
      </c>
      <c r="J12" s="55">
        <v>2039</v>
      </c>
      <c r="K12" s="38">
        <v>1651</v>
      </c>
      <c r="L12" s="55">
        <v>67030</v>
      </c>
      <c r="M12" s="36">
        <v>998</v>
      </c>
      <c r="N12" s="55">
        <v>1733</v>
      </c>
      <c r="O12" s="38">
        <v>1290</v>
      </c>
      <c r="P12" s="55">
        <v>58409</v>
      </c>
      <c r="Q12" s="36">
        <v>3675</v>
      </c>
      <c r="R12" s="55">
        <v>5565</v>
      </c>
      <c r="S12" s="38">
        <v>4338</v>
      </c>
      <c r="T12" s="55">
        <v>23962</v>
      </c>
      <c r="U12" s="36">
        <v>2940</v>
      </c>
      <c r="V12" s="55">
        <v>4725</v>
      </c>
      <c r="W12" s="38">
        <v>3878</v>
      </c>
      <c r="X12" s="55">
        <v>47369</v>
      </c>
    </row>
    <row r="13" spans="2:24" s="35" customFormat="1" ht="14.1" customHeight="1" x14ac:dyDescent="0.15">
      <c r="B13" s="7"/>
      <c r="C13" s="14">
        <v>11</v>
      </c>
      <c r="D13" s="30"/>
      <c r="E13" s="31">
        <v>2153</v>
      </c>
      <c r="F13" s="53">
        <v>2835</v>
      </c>
      <c r="G13" s="42">
        <v>2435</v>
      </c>
      <c r="H13" s="53">
        <v>10499</v>
      </c>
      <c r="I13" s="76">
        <v>1418</v>
      </c>
      <c r="J13" s="77">
        <v>1890</v>
      </c>
      <c r="K13" s="57">
        <v>1639</v>
      </c>
      <c r="L13" s="53">
        <v>6444</v>
      </c>
      <c r="M13" s="31">
        <v>998</v>
      </c>
      <c r="N13" s="53">
        <v>1365</v>
      </c>
      <c r="O13" s="42">
        <v>1113</v>
      </c>
      <c r="P13" s="53">
        <v>6944</v>
      </c>
      <c r="Q13" s="76">
        <v>4200</v>
      </c>
      <c r="R13" s="77">
        <v>5040</v>
      </c>
      <c r="S13" s="57">
        <v>4391</v>
      </c>
      <c r="T13" s="53">
        <v>2569</v>
      </c>
      <c r="U13" s="76">
        <v>3354</v>
      </c>
      <c r="V13" s="77">
        <v>4095</v>
      </c>
      <c r="W13" s="57">
        <v>3793</v>
      </c>
      <c r="X13" s="53">
        <v>5100</v>
      </c>
    </row>
    <row r="14" spans="2:24" s="35" customFormat="1" ht="14.1" customHeight="1" x14ac:dyDescent="0.15">
      <c r="B14" s="7"/>
      <c r="C14" s="14">
        <v>12</v>
      </c>
      <c r="D14" s="30"/>
      <c r="E14" s="31">
        <v>2310</v>
      </c>
      <c r="F14" s="53">
        <v>2940</v>
      </c>
      <c r="G14" s="42">
        <v>2560</v>
      </c>
      <c r="H14" s="53">
        <v>12032</v>
      </c>
      <c r="I14" s="76">
        <v>1523</v>
      </c>
      <c r="J14" s="77">
        <v>1995</v>
      </c>
      <c r="K14" s="57">
        <v>1713</v>
      </c>
      <c r="L14" s="53">
        <v>5597</v>
      </c>
      <c r="M14" s="31">
        <v>998</v>
      </c>
      <c r="N14" s="53">
        <v>1365</v>
      </c>
      <c r="O14" s="42">
        <v>1129</v>
      </c>
      <c r="P14" s="53">
        <v>7057</v>
      </c>
      <c r="Q14" s="31">
        <v>4410</v>
      </c>
      <c r="R14" s="53">
        <v>5040</v>
      </c>
      <c r="S14" s="42">
        <v>4550</v>
      </c>
      <c r="T14" s="53">
        <v>2813</v>
      </c>
      <c r="U14" s="76">
        <v>3465</v>
      </c>
      <c r="V14" s="77">
        <v>4463</v>
      </c>
      <c r="W14" s="57">
        <v>4033</v>
      </c>
      <c r="X14" s="53">
        <v>6572</v>
      </c>
    </row>
    <row r="15" spans="2:24" s="35" customFormat="1" ht="14.1" customHeight="1" x14ac:dyDescent="0.15">
      <c r="B15" s="7" t="s">
        <v>101</v>
      </c>
      <c r="C15" s="14">
        <v>1</v>
      </c>
      <c r="D15" s="30" t="s">
        <v>54</v>
      </c>
      <c r="E15" s="31">
        <v>2100</v>
      </c>
      <c r="F15" s="53">
        <v>2678</v>
      </c>
      <c r="G15" s="42">
        <v>2424</v>
      </c>
      <c r="H15" s="53">
        <v>8958</v>
      </c>
      <c r="I15" s="31">
        <v>1470</v>
      </c>
      <c r="J15" s="53">
        <v>1890</v>
      </c>
      <c r="K15" s="42">
        <v>1690</v>
      </c>
      <c r="L15" s="53">
        <v>3047</v>
      </c>
      <c r="M15" s="31">
        <v>945</v>
      </c>
      <c r="N15" s="53">
        <v>1365</v>
      </c>
      <c r="O15" s="42">
        <v>1127</v>
      </c>
      <c r="P15" s="53">
        <v>4352</v>
      </c>
      <c r="Q15" s="76">
        <v>4200</v>
      </c>
      <c r="R15" s="77">
        <v>4830</v>
      </c>
      <c r="S15" s="57">
        <v>4481</v>
      </c>
      <c r="T15" s="53">
        <v>1186</v>
      </c>
      <c r="U15" s="76">
        <v>3380</v>
      </c>
      <c r="V15" s="77">
        <v>4095</v>
      </c>
      <c r="W15" s="57">
        <v>3823</v>
      </c>
      <c r="X15" s="53">
        <v>2912</v>
      </c>
    </row>
    <row r="16" spans="2:24" s="35" customFormat="1" ht="14.1" customHeight="1" x14ac:dyDescent="0.15">
      <c r="B16" s="7"/>
      <c r="C16" s="14">
        <v>2</v>
      </c>
      <c r="D16" s="30"/>
      <c r="E16" s="31">
        <v>1890</v>
      </c>
      <c r="F16" s="53">
        <v>2625</v>
      </c>
      <c r="G16" s="42">
        <v>2188</v>
      </c>
      <c r="H16" s="53">
        <v>8622</v>
      </c>
      <c r="I16" s="31">
        <v>1260</v>
      </c>
      <c r="J16" s="53">
        <v>1890</v>
      </c>
      <c r="K16" s="42">
        <v>1627</v>
      </c>
      <c r="L16" s="53">
        <v>5457</v>
      </c>
      <c r="M16" s="31">
        <v>1050</v>
      </c>
      <c r="N16" s="53">
        <v>1575</v>
      </c>
      <c r="O16" s="42">
        <v>1249</v>
      </c>
      <c r="P16" s="53">
        <v>6031</v>
      </c>
      <c r="Q16" s="76">
        <v>4200</v>
      </c>
      <c r="R16" s="77">
        <v>5040</v>
      </c>
      <c r="S16" s="57">
        <v>4534</v>
      </c>
      <c r="T16" s="77">
        <v>1850</v>
      </c>
      <c r="U16" s="76">
        <v>3465</v>
      </c>
      <c r="V16" s="77">
        <v>4095</v>
      </c>
      <c r="W16" s="57">
        <v>3862</v>
      </c>
      <c r="X16" s="53">
        <v>3055</v>
      </c>
    </row>
    <row r="17" spans="2:24" s="35" customFormat="1" ht="14.1" customHeight="1" x14ac:dyDescent="0.15">
      <c r="B17" s="7"/>
      <c r="C17" s="14">
        <v>3</v>
      </c>
      <c r="D17" s="30"/>
      <c r="E17" s="31">
        <v>1890</v>
      </c>
      <c r="F17" s="53">
        <v>2363</v>
      </c>
      <c r="G17" s="42">
        <v>2124</v>
      </c>
      <c r="H17" s="53">
        <v>12751</v>
      </c>
      <c r="I17" s="76">
        <v>1470</v>
      </c>
      <c r="J17" s="77">
        <v>1890</v>
      </c>
      <c r="K17" s="57">
        <v>1626</v>
      </c>
      <c r="L17" s="53">
        <v>4633</v>
      </c>
      <c r="M17" s="31">
        <v>1218</v>
      </c>
      <c r="N17" s="53">
        <v>1523</v>
      </c>
      <c r="O17" s="42">
        <v>1283</v>
      </c>
      <c r="P17" s="53">
        <v>6042</v>
      </c>
      <c r="Q17" s="76">
        <v>4095</v>
      </c>
      <c r="R17" s="77">
        <v>4725</v>
      </c>
      <c r="S17" s="57">
        <v>4341</v>
      </c>
      <c r="T17" s="77">
        <v>2530</v>
      </c>
      <c r="U17" s="76">
        <v>3549</v>
      </c>
      <c r="V17" s="77">
        <v>4095</v>
      </c>
      <c r="W17" s="57">
        <v>3874</v>
      </c>
      <c r="X17" s="77">
        <v>4288</v>
      </c>
    </row>
    <row r="18" spans="2:24" s="35" customFormat="1" ht="14.1" customHeight="1" x14ac:dyDescent="0.15">
      <c r="B18" s="7"/>
      <c r="C18" s="14">
        <v>4</v>
      </c>
      <c r="D18" s="30"/>
      <c r="E18" s="31">
        <v>1838</v>
      </c>
      <c r="F18" s="53">
        <v>2415</v>
      </c>
      <c r="G18" s="42">
        <v>2121</v>
      </c>
      <c r="H18" s="53">
        <v>10924</v>
      </c>
      <c r="I18" s="31">
        <v>1470</v>
      </c>
      <c r="J18" s="53">
        <v>1890</v>
      </c>
      <c r="K18" s="42">
        <v>1594</v>
      </c>
      <c r="L18" s="53">
        <v>4604</v>
      </c>
      <c r="M18" s="31">
        <v>1208</v>
      </c>
      <c r="N18" s="53">
        <v>1628</v>
      </c>
      <c r="O18" s="42">
        <v>1335</v>
      </c>
      <c r="P18" s="53">
        <v>8346</v>
      </c>
      <c r="Q18" s="76">
        <v>4095</v>
      </c>
      <c r="R18" s="77">
        <v>5040</v>
      </c>
      <c r="S18" s="57">
        <v>4301</v>
      </c>
      <c r="T18" s="77">
        <v>2525</v>
      </c>
      <c r="U18" s="76">
        <v>3360</v>
      </c>
      <c r="V18" s="77">
        <v>4095</v>
      </c>
      <c r="W18" s="57">
        <v>3843</v>
      </c>
      <c r="X18" s="77">
        <v>4832</v>
      </c>
    </row>
    <row r="19" spans="2:24" s="35" customFormat="1" ht="14.1" customHeight="1" x14ac:dyDescent="0.15">
      <c r="B19" s="7"/>
      <c r="C19" s="14">
        <v>5</v>
      </c>
      <c r="D19" s="30"/>
      <c r="E19" s="31">
        <v>1817</v>
      </c>
      <c r="F19" s="53">
        <v>2436</v>
      </c>
      <c r="G19" s="42">
        <v>2187</v>
      </c>
      <c r="H19" s="53">
        <v>10987</v>
      </c>
      <c r="I19" s="31">
        <v>1365</v>
      </c>
      <c r="J19" s="53">
        <v>1785</v>
      </c>
      <c r="K19" s="42">
        <v>1619</v>
      </c>
      <c r="L19" s="53">
        <v>4013</v>
      </c>
      <c r="M19" s="31">
        <v>1260</v>
      </c>
      <c r="N19" s="53">
        <v>1711</v>
      </c>
      <c r="O19" s="42">
        <v>1472</v>
      </c>
      <c r="P19" s="53">
        <v>6089</v>
      </c>
      <c r="Q19" s="76">
        <v>4095</v>
      </c>
      <c r="R19" s="77">
        <v>5040</v>
      </c>
      <c r="S19" s="57">
        <v>4383</v>
      </c>
      <c r="T19" s="77">
        <v>2195</v>
      </c>
      <c r="U19" s="76">
        <v>3465</v>
      </c>
      <c r="V19" s="77">
        <v>4200</v>
      </c>
      <c r="W19" s="57">
        <v>3912</v>
      </c>
      <c r="X19" s="77">
        <v>3961</v>
      </c>
    </row>
    <row r="20" spans="2:24" s="35" customFormat="1" ht="14.1" customHeight="1" x14ac:dyDescent="0.15">
      <c r="B20" s="7"/>
      <c r="C20" s="14">
        <v>6</v>
      </c>
      <c r="D20" s="30"/>
      <c r="E20" s="31">
        <v>1890</v>
      </c>
      <c r="F20" s="53">
        <v>2415</v>
      </c>
      <c r="G20" s="42">
        <v>2139</v>
      </c>
      <c r="H20" s="53">
        <v>10245</v>
      </c>
      <c r="I20" s="31">
        <v>1418</v>
      </c>
      <c r="J20" s="53">
        <v>1838</v>
      </c>
      <c r="K20" s="42">
        <v>1610</v>
      </c>
      <c r="L20" s="53">
        <v>3830</v>
      </c>
      <c r="M20" s="31">
        <v>1208</v>
      </c>
      <c r="N20" s="53">
        <v>1628</v>
      </c>
      <c r="O20" s="42">
        <v>1383</v>
      </c>
      <c r="P20" s="53">
        <v>4672</v>
      </c>
      <c r="Q20" s="76">
        <v>4095</v>
      </c>
      <c r="R20" s="77">
        <v>5040</v>
      </c>
      <c r="S20" s="57">
        <v>4394</v>
      </c>
      <c r="T20" s="77">
        <v>1721</v>
      </c>
      <c r="U20" s="76">
        <v>3413</v>
      </c>
      <c r="V20" s="77">
        <v>4179</v>
      </c>
      <c r="W20" s="57">
        <v>3785</v>
      </c>
      <c r="X20" s="77">
        <v>2796</v>
      </c>
    </row>
    <row r="21" spans="2:24" s="35" customFormat="1" ht="14.1" customHeight="1" x14ac:dyDescent="0.15">
      <c r="B21" s="7"/>
      <c r="C21" s="14">
        <v>7</v>
      </c>
      <c r="D21" s="30"/>
      <c r="E21" s="31">
        <v>1838</v>
      </c>
      <c r="F21" s="53">
        <v>2310</v>
      </c>
      <c r="G21" s="42">
        <v>2142</v>
      </c>
      <c r="H21" s="53">
        <v>8270</v>
      </c>
      <c r="I21" s="31">
        <v>1343</v>
      </c>
      <c r="J21" s="53">
        <v>1785</v>
      </c>
      <c r="K21" s="42">
        <v>1555</v>
      </c>
      <c r="L21" s="53">
        <v>3180</v>
      </c>
      <c r="M21" s="31">
        <v>1260</v>
      </c>
      <c r="N21" s="53">
        <v>1691</v>
      </c>
      <c r="O21" s="42">
        <v>1396</v>
      </c>
      <c r="P21" s="53">
        <v>4573</v>
      </c>
      <c r="Q21" s="76">
        <v>3990</v>
      </c>
      <c r="R21" s="77">
        <v>5040</v>
      </c>
      <c r="S21" s="57">
        <v>4300</v>
      </c>
      <c r="T21" s="77">
        <v>1147</v>
      </c>
      <c r="U21" s="76">
        <v>3395</v>
      </c>
      <c r="V21" s="77">
        <v>4095</v>
      </c>
      <c r="W21" s="57">
        <v>3833</v>
      </c>
      <c r="X21" s="77">
        <v>2355</v>
      </c>
    </row>
    <row r="22" spans="2:24" s="35" customFormat="1" ht="14.1" customHeight="1" x14ac:dyDescent="0.15">
      <c r="B22" s="7"/>
      <c r="C22" s="14">
        <v>8</v>
      </c>
      <c r="D22" s="30"/>
      <c r="E22" s="31">
        <v>1890</v>
      </c>
      <c r="F22" s="53">
        <v>2415</v>
      </c>
      <c r="G22" s="42">
        <v>2188</v>
      </c>
      <c r="H22" s="53">
        <v>11229</v>
      </c>
      <c r="I22" s="31">
        <v>1365</v>
      </c>
      <c r="J22" s="53">
        <v>1890</v>
      </c>
      <c r="K22" s="42">
        <v>1585</v>
      </c>
      <c r="L22" s="53">
        <v>4308</v>
      </c>
      <c r="M22" s="31">
        <v>1260</v>
      </c>
      <c r="N22" s="53">
        <v>1575</v>
      </c>
      <c r="O22" s="42">
        <v>1348</v>
      </c>
      <c r="P22" s="53">
        <v>7127</v>
      </c>
      <c r="Q22" s="31">
        <v>4095</v>
      </c>
      <c r="R22" s="53">
        <v>5040</v>
      </c>
      <c r="S22" s="42">
        <v>4395</v>
      </c>
      <c r="T22" s="53">
        <v>1673</v>
      </c>
      <c r="U22" s="76">
        <v>3339</v>
      </c>
      <c r="V22" s="77">
        <v>4095</v>
      </c>
      <c r="W22" s="57">
        <v>3767</v>
      </c>
      <c r="X22" s="53">
        <v>3164</v>
      </c>
    </row>
    <row r="23" spans="2:24" s="35" customFormat="1" ht="14.1" customHeight="1" x14ac:dyDescent="0.15">
      <c r="B23" s="7"/>
      <c r="C23" s="14">
        <v>9</v>
      </c>
      <c r="D23" s="30"/>
      <c r="E23" s="53">
        <v>2310</v>
      </c>
      <c r="F23" s="39">
        <v>2678</v>
      </c>
      <c r="G23" s="42">
        <v>2352</v>
      </c>
      <c r="H23" s="53">
        <v>7981</v>
      </c>
      <c r="I23" s="31">
        <v>1523</v>
      </c>
      <c r="J23" s="53">
        <v>1995</v>
      </c>
      <c r="K23" s="42">
        <v>1747</v>
      </c>
      <c r="L23" s="53">
        <v>5005</v>
      </c>
      <c r="M23" s="31">
        <v>1313</v>
      </c>
      <c r="N23" s="53">
        <v>1595</v>
      </c>
      <c r="O23" s="42">
        <v>1393</v>
      </c>
      <c r="P23" s="53">
        <v>5274</v>
      </c>
      <c r="Q23" s="31">
        <v>4200</v>
      </c>
      <c r="R23" s="53">
        <v>5040</v>
      </c>
      <c r="S23" s="42">
        <v>4400</v>
      </c>
      <c r="T23" s="53">
        <v>1543</v>
      </c>
      <c r="U23" s="76">
        <v>3360</v>
      </c>
      <c r="V23" s="77">
        <v>4095</v>
      </c>
      <c r="W23" s="57">
        <v>3871</v>
      </c>
      <c r="X23" s="53">
        <v>2918</v>
      </c>
    </row>
    <row r="24" spans="2:24" s="35" customFormat="1" ht="14.1" customHeight="1" x14ac:dyDescent="0.15">
      <c r="B24" s="7"/>
      <c r="C24" s="14">
        <v>10</v>
      </c>
      <c r="D24" s="30"/>
      <c r="E24" s="53">
        <v>2362.5</v>
      </c>
      <c r="F24" s="53">
        <v>2835</v>
      </c>
      <c r="G24" s="53">
        <v>2501.8708036345829</v>
      </c>
      <c r="H24" s="53">
        <v>14746.4</v>
      </c>
      <c r="I24" s="53">
        <v>1522.5</v>
      </c>
      <c r="J24" s="53">
        <v>2042.25</v>
      </c>
      <c r="K24" s="53">
        <v>1687.8518018224274</v>
      </c>
      <c r="L24" s="53">
        <v>3166.6</v>
      </c>
      <c r="M24" s="53">
        <v>1155</v>
      </c>
      <c r="N24" s="53">
        <v>1647.45</v>
      </c>
      <c r="O24" s="53">
        <v>1336.3613016162296</v>
      </c>
      <c r="P24" s="53">
        <v>5331.1</v>
      </c>
      <c r="Q24" s="53">
        <v>4200</v>
      </c>
      <c r="R24" s="53">
        <v>5040</v>
      </c>
      <c r="S24" s="53">
        <v>4426.358818770228</v>
      </c>
      <c r="T24" s="53">
        <v>1665.3</v>
      </c>
      <c r="U24" s="77">
        <v>3570</v>
      </c>
      <c r="V24" s="77">
        <v>4410</v>
      </c>
      <c r="W24" s="77">
        <v>3971.3553820870993</v>
      </c>
      <c r="X24" s="53">
        <v>1800.1</v>
      </c>
    </row>
    <row r="25" spans="2:24" s="35" customFormat="1" ht="14.1" customHeight="1" x14ac:dyDescent="0.15">
      <c r="B25" s="10"/>
      <c r="C25" s="6">
        <v>11</v>
      </c>
      <c r="D25" s="18"/>
      <c r="E25" s="55">
        <v>2415</v>
      </c>
      <c r="F25" s="55">
        <v>2940</v>
      </c>
      <c r="G25" s="55">
        <v>2568.1036447693796</v>
      </c>
      <c r="H25" s="55">
        <v>11598.8</v>
      </c>
      <c r="I25" s="55">
        <v>1575</v>
      </c>
      <c r="J25" s="55">
        <v>2040.15</v>
      </c>
      <c r="K25" s="55">
        <v>1763.5299585001108</v>
      </c>
      <c r="L25" s="55">
        <v>4340.7</v>
      </c>
      <c r="M25" s="55">
        <v>1155</v>
      </c>
      <c r="N25" s="55">
        <v>1470</v>
      </c>
      <c r="O25" s="55">
        <v>1338.0428400637616</v>
      </c>
      <c r="P25" s="55">
        <v>5916.7</v>
      </c>
      <c r="Q25" s="55">
        <v>4515</v>
      </c>
      <c r="R25" s="55">
        <v>5145</v>
      </c>
      <c r="S25" s="55">
        <v>4621.0206480304978</v>
      </c>
      <c r="T25" s="55">
        <v>2192.8000000000002</v>
      </c>
      <c r="U25" s="79">
        <v>3517.5</v>
      </c>
      <c r="V25" s="79">
        <v>4410</v>
      </c>
      <c r="W25" s="79">
        <v>3980.1696042955523</v>
      </c>
      <c r="X25" s="54">
        <v>4349.3</v>
      </c>
    </row>
    <row r="26" spans="2:24" x14ac:dyDescent="0.15">
      <c r="B26" s="31"/>
      <c r="C26" s="497" t="s">
        <v>0</v>
      </c>
      <c r="D26" s="498"/>
      <c r="E26" s="608" t="s">
        <v>151</v>
      </c>
      <c r="F26" s="609"/>
      <c r="G26" s="609"/>
      <c r="H26" s="610"/>
      <c r="I26" s="608" t="s">
        <v>152</v>
      </c>
      <c r="J26" s="609"/>
      <c r="K26" s="609"/>
      <c r="L26" s="610"/>
      <c r="M26" s="608" t="s">
        <v>153</v>
      </c>
      <c r="N26" s="609"/>
      <c r="O26" s="609"/>
      <c r="P26" s="610"/>
      <c r="Q26" s="614" t="s">
        <v>154</v>
      </c>
      <c r="R26" s="615"/>
      <c r="S26" s="615"/>
      <c r="T26" s="616"/>
      <c r="U26" s="614" t="s">
        <v>155</v>
      </c>
      <c r="V26" s="615"/>
      <c r="W26" s="615"/>
      <c r="X26" s="616"/>
    </row>
    <row r="27" spans="2:24" x14ac:dyDescent="0.15">
      <c r="B27" s="44" t="s">
        <v>4</v>
      </c>
      <c r="C27" s="45"/>
      <c r="D27" s="88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</row>
    <row r="29" spans="2:24" x14ac:dyDescent="0.15">
      <c r="B29" s="43" t="s">
        <v>72</v>
      </c>
      <c r="C29" s="32">
        <v>18</v>
      </c>
      <c r="D29" s="33" t="s">
        <v>105</v>
      </c>
      <c r="E29" s="43">
        <v>1260</v>
      </c>
      <c r="F29" s="56">
        <v>1865</v>
      </c>
      <c r="G29" s="72">
        <v>1629</v>
      </c>
      <c r="H29" s="56">
        <v>24016</v>
      </c>
      <c r="I29" s="43">
        <v>1680</v>
      </c>
      <c r="J29" s="56">
        <v>2001</v>
      </c>
      <c r="K29" s="72">
        <v>1809</v>
      </c>
      <c r="L29" s="56">
        <v>13912</v>
      </c>
      <c r="M29" s="43">
        <v>1838</v>
      </c>
      <c r="N29" s="56">
        <v>2100</v>
      </c>
      <c r="O29" s="72">
        <v>1936</v>
      </c>
      <c r="P29" s="56">
        <v>13605</v>
      </c>
      <c r="Q29" s="43">
        <v>1838</v>
      </c>
      <c r="R29" s="56">
        <v>2146</v>
      </c>
      <c r="S29" s="72">
        <v>1910</v>
      </c>
      <c r="T29" s="56">
        <v>21091</v>
      </c>
      <c r="U29" s="43">
        <v>1575</v>
      </c>
      <c r="V29" s="56">
        <v>1890</v>
      </c>
      <c r="W29" s="72">
        <v>1702</v>
      </c>
      <c r="X29" s="56">
        <v>17966</v>
      </c>
    </row>
    <row r="30" spans="2:24" x14ac:dyDescent="0.15">
      <c r="B30" s="31"/>
      <c r="C30" s="34">
        <v>19</v>
      </c>
      <c r="D30" s="42"/>
      <c r="E30" s="31">
        <v>1155</v>
      </c>
      <c r="F30" s="53">
        <v>1864</v>
      </c>
      <c r="G30" s="42">
        <v>1445</v>
      </c>
      <c r="H30" s="53">
        <v>157364</v>
      </c>
      <c r="I30" s="31">
        <v>1575</v>
      </c>
      <c r="J30" s="53">
        <v>1995</v>
      </c>
      <c r="K30" s="42">
        <v>1752</v>
      </c>
      <c r="L30" s="53">
        <v>28394</v>
      </c>
      <c r="M30" s="31">
        <v>1628</v>
      </c>
      <c r="N30" s="53">
        <v>2088</v>
      </c>
      <c r="O30" s="42">
        <v>1854</v>
      </c>
      <c r="P30" s="53">
        <v>24734</v>
      </c>
      <c r="Q30" s="31">
        <v>1628</v>
      </c>
      <c r="R30" s="53">
        <v>2100</v>
      </c>
      <c r="S30" s="42">
        <v>1811</v>
      </c>
      <c r="T30" s="53">
        <v>32112</v>
      </c>
      <c r="U30" s="31">
        <v>1496</v>
      </c>
      <c r="V30" s="53">
        <v>1901</v>
      </c>
      <c r="W30" s="42">
        <v>1664</v>
      </c>
      <c r="X30" s="53">
        <v>25244</v>
      </c>
    </row>
    <row r="31" spans="2:24" x14ac:dyDescent="0.15">
      <c r="B31" s="31"/>
      <c r="C31" s="34">
        <v>20</v>
      </c>
      <c r="D31" s="42"/>
      <c r="E31" s="31">
        <v>945</v>
      </c>
      <c r="F31" s="53">
        <v>1680</v>
      </c>
      <c r="G31" s="42">
        <v>1219</v>
      </c>
      <c r="H31" s="53">
        <v>296489</v>
      </c>
      <c r="I31" s="31">
        <v>1470</v>
      </c>
      <c r="J31" s="53">
        <v>1943</v>
      </c>
      <c r="K31" s="42">
        <v>1718</v>
      </c>
      <c r="L31" s="53">
        <v>24509</v>
      </c>
      <c r="M31" s="31">
        <v>1575</v>
      </c>
      <c r="N31" s="53">
        <v>1995</v>
      </c>
      <c r="O31" s="42">
        <v>1770</v>
      </c>
      <c r="P31" s="53">
        <v>16421</v>
      </c>
      <c r="Q31" s="31">
        <v>1523</v>
      </c>
      <c r="R31" s="53">
        <v>2024</v>
      </c>
      <c r="S31" s="42">
        <v>1787</v>
      </c>
      <c r="T31" s="53">
        <v>31090</v>
      </c>
      <c r="U31" s="31">
        <v>1260</v>
      </c>
      <c r="V31" s="53">
        <v>1890</v>
      </c>
      <c r="W31" s="42">
        <v>1604</v>
      </c>
      <c r="X31" s="53">
        <v>24355</v>
      </c>
    </row>
    <row r="32" spans="2:24" x14ac:dyDescent="0.15">
      <c r="B32" s="36"/>
      <c r="C32" s="37">
        <v>21</v>
      </c>
      <c r="D32" s="38"/>
      <c r="E32" s="36">
        <v>840</v>
      </c>
      <c r="F32" s="55">
        <v>1658</v>
      </c>
      <c r="G32" s="38">
        <v>1170</v>
      </c>
      <c r="H32" s="55">
        <v>310685</v>
      </c>
      <c r="I32" s="36">
        <v>1418</v>
      </c>
      <c r="J32" s="55">
        <v>1890</v>
      </c>
      <c r="K32" s="38">
        <v>1624</v>
      </c>
      <c r="L32" s="55">
        <v>23457</v>
      </c>
      <c r="M32" s="36">
        <v>1470</v>
      </c>
      <c r="N32" s="55">
        <v>1890</v>
      </c>
      <c r="O32" s="38">
        <v>1704</v>
      </c>
      <c r="P32" s="55">
        <v>16220</v>
      </c>
      <c r="Q32" s="36">
        <v>1470</v>
      </c>
      <c r="R32" s="55">
        <v>1995</v>
      </c>
      <c r="S32" s="38">
        <v>1722</v>
      </c>
      <c r="T32" s="55">
        <v>22689</v>
      </c>
      <c r="U32" s="36">
        <v>1103</v>
      </c>
      <c r="V32" s="55">
        <v>1733</v>
      </c>
      <c r="W32" s="38">
        <v>1514</v>
      </c>
      <c r="X32" s="55">
        <v>26316</v>
      </c>
    </row>
    <row r="33" spans="2:24" x14ac:dyDescent="0.15">
      <c r="B33" s="7"/>
      <c r="C33" s="14">
        <v>11</v>
      </c>
      <c r="D33" s="30"/>
      <c r="E33" s="31">
        <v>840</v>
      </c>
      <c r="F33" s="53">
        <v>1127</v>
      </c>
      <c r="G33" s="42">
        <v>1001</v>
      </c>
      <c r="H33" s="53">
        <v>13091</v>
      </c>
      <c r="I33" s="31">
        <v>1418</v>
      </c>
      <c r="J33" s="53">
        <v>1785</v>
      </c>
      <c r="K33" s="42">
        <v>1617</v>
      </c>
      <c r="L33" s="53">
        <v>2049</v>
      </c>
      <c r="M33" s="31">
        <v>1470</v>
      </c>
      <c r="N33" s="53">
        <v>1785</v>
      </c>
      <c r="O33" s="42">
        <v>1662</v>
      </c>
      <c r="P33" s="53">
        <v>1357</v>
      </c>
      <c r="Q33" s="31">
        <v>1470</v>
      </c>
      <c r="R33" s="53">
        <v>1785</v>
      </c>
      <c r="S33" s="42">
        <v>1700</v>
      </c>
      <c r="T33" s="53">
        <v>2557</v>
      </c>
      <c r="U33" s="31">
        <v>1260</v>
      </c>
      <c r="V33" s="53">
        <v>1733</v>
      </c>
      <c r="W33" s="42">
        <v>1523</v>
      </c>
      <c r="X33" s="53">
        <v>2889</v>
      </c>
    </row>
    <row r="34" spans="2:24" x14ac:dyDescent="0.15">
      <c r="B34" s="7"/>
      <c r="C34" s="14">
        <v>12</v>
      </c>
      <c r="D34" s="30"/>
      <c r="E34" s="31">
        <v>893</v>
      </c>
      <c r="F34" s="53">
        <v>1155</v>
      </c>
      <c r="G34" s="42">
        <v>935</v>
      </c>
      <c r="H34" s="53">
        <v>23004</v>
      </c>
      <c r="I34" s="31">
        <v>1470</v>
      </c>
      <c r="J34" s="53">
        <v>1890</v>
      </c>
      <c r="K34" s="42">
        <v>1624</v>
      </c>
      <c r="L34" s="53">
        <v>2520</v>
      </c>
      <c r="M34" s="31">
        <v>1532</v>
      </c>
      <c r="N34" s="53">
        <v>1890</v>
      </c>
      <c r="O34" s="42">
        <v>1726</v>
      </c>
      <c r="P34" s="53">
        <v>2459</v>
      </c>
      <c r="Q34" s="31">
        <v>1575</v>
      </c>
      <c r="R34" s="53">
        <v>1995</v>
      </c>
      <c r="S34" s="42">
        <v>1689</v>
      </c>
      <c r="T34" s="53">
        <v>2909</v>
      </c>
      <c r="U34" s="31">
        <v>1313</v>
      </c>
      <c r="V34" s="53">
        <v>1733</v>
      </c>
      <c r="W34" s="42">
        <v>1566</v>
      </c>
      <c r="X34" s="53">
        <v>3403</v>
      </c>
    </row>
    <row r="35" spans="2:24" x14ac:dyDescent="0.15">
      <c r="B35" s="7" t="s">
        <v>101</v>
      </c>
      <c r="C35" s="14">
        <v>1</v>
      </c>
      <c r="D35" s="30" t="s">
        <v>54</v>
      </c>
      <c r="E35" s="481">
        <v>894</v>
      </c>
      <c r="F35" s="482">
        <v>1252</v>
      </c>
      <c r="G35" s="483">
        <v>928</v>
      </c>
      <c r="H35" s="53">
        <v>11122</v>
      </c>
      <c r="I35" s="31">
        <v>1418</v>
      </c>
      <c r="J35" s="53">
        <v>1785</v>
      </c>
      <c r="K35" s="42">
        <v>1610</v>
      </c>
      <c r="L35" s="53">
        <v>1494</v>
      </c>
      <c r="M35" s="31">
        <v>1470</v>
      </c>
      <c r="N35" s="53">
        <v>1785</v>
      </c>
      <c r="O35" s="42">
        <v>1658</v>
      </c>
      <c r="P35" s="53">
        <v>1191</v>
      </c>
      <c r="Q35" s="31">
        <v>1418</v>
      </c>
      <c r="R35" s="53">
        <v>1890</v>
      </c>
      <c r="S35" s="42">
        <v>1634</v>
      </c>
      <c r="T35" s="53">
        <v>1724</v>
      </c>
      <c r="U35" s="31">
        <v>1260</v>
      </c>
      <c r="V35" s="53">
        <v>1628</v>
      </c>
      <c r="W35" s="42">
        <v>1467</v>
      </c>
      <c r="X35" s="53">
        <v>2906</v>
      </c>
    </row>
    <row r="36" spans="2:24" x14ac:dyDescent="0.15">
      <c r="B36" s="7"/>
      <c r="C36" s="14">
        <v>2</v>
      </c>
      <c r="D36" s="30"/>
      <c r="E36" s="31">
        <v>900</v>
      </c>
      <c r="F36" s="53">
        <v>1365</v>
      </c>
      <c r="G36" s="42">
        <v>938</v>
      </c>
      <c r="H36" s="53">
        <v>28387</v>
      </c>
      <c r="I36" s="31">
        <v>1418</v>
      </c>
      <c r="J36" s="53">
        <v>1680</v>
      </c>
      <c r="K36" s="42">
        <v>1553</v>
      </c>
      <c r="L36" s="53">
        <v>2034</v>
      </c>
      <c r="M36" s="31">
        <v>1418</v>
      </c>
      <c r="N36" s="53">
        <v>1680</v>
      </c>
      <c r="O36" s="42">
        <v>1579</v>
      </c>
      <c r="P36" s="53">
        <v>1782</v>
      </c>
      <c r="Q36" s="31">
        <v>1418</v>
      </c>
      <c r="R36" s="53">
        <v>1733</v>
      </c>
      <c r="S36" s="42">
        <v>1606</v>
      </c>
      <c r="T36" s="53">
        <v>2509</v>
      </c>
      <c r="U36" s="31">
        <v>1260</v>
      </c>
      <c r="V36" s="53">
        <v>1628</v>
      </c>
      <c r="W36" s="42">
        <v>1487</v>
      </c>
      <c r="X36" s="53">
        <v>3181</v>
      </c>
    </row>
    <row r="37" spans="2:24" x14ac:dyDescent="0.15">
      <c r="B37" s="7"/>
      <c r="C37" s="14">
        <v>3</v>
      </c>
      <c r="D37" s="30"/>
      <c r="E37" s="31">
        <v>1050</v>
      </c>
      <c r="F37" s="53">
        <v>1365</v>
      </c>
      <c r="G37" s="42">
        <v>1161</v>
      </c>
      <c r="H37" s="53">
        <v>36786</v>
      </c>
      <c r="I37" s="31">
        <v>1418</v>
      </c>
      <c r="J37" s="53">
        <v>1733</v>
      </c>
      <c r="K37" s="42">
        <v>1597</v>
      </c>
      <c r="L37" s="53">
        <v>1778</v>
      </c>
      <c r="M37" s="31">
        <v>1418</v>
      </c>
      <c r="N37" s="53">
        <v>1764</v>
      </c>
      <c r="O37" s="42">
        <v>1594</v>
      </c>
      <c r="P37" s="53">
        <v>1126</v>
      </c>
      <c r="Q37" s="31">
        <v>1418</v>
      </c>
      <c r="R37" s="53">
        <v>1764</v>
      </c>
      <c r="S37" s="42">
        <v>1593</v>
      </c>
      <c r="T37" s="53">
        <v>2497</v>
      </c>
      <c r="U37" s="31">
        <v>1260</v>
      </c>
      <c r="V37" s="53">
        <v>1607</v>
      </c>
      <c r="W37" s="42">
        <v>1481</v>
      </c>
      <c r="X37" s="53">
        <v>2725</v>
      </c>
    </row>
    <row r="38" spans="2:24" x14ac:dyDescent="0.15">
      <c r="B38" s="7"/>
      <c r="C38" s="14">
        <v>4</v>
      </c>
      <c r="D38" s="30"/>
      <c r="E38" s="31">
        <v>1208</v>
      </c>
      <c r="F38" s="53">
        <v>1467</v>
      </c>
      <c r="G38" s="42">
        <v>1343</v>
      </c>
      <c r="H38" s="53">
        <v>16050</v>
      </c>
      <c r="I38" s="31">
        <v>1469</v>
      </c>
      <c r="J38" s="53">
        <v>1806</v>
      </c>
      <c r="K38" s="42">
        <v>1611</v>
      </c>
      <c r="L38" s="53">
        <v>1325</v>
      </c>
      <c r="M38" s="31">
        <v>1470</v>
      </c>
      <c r="N38" s="53">
        <v>1838</v>
      </c>
      <c r="O38" s="42">
        <v>1591</v>
      </c>
      <c r="P38" s="53">
        <v>884</v>
      </c>
      <c r="Q38" s="31">
        <v>1502</v>
      </c>
      <c r="R38" s="53">
        <v>1838</v>
      </c>
      <c r="S38" s="42">
        <v>1648</v>
      </c>
      <c r="T38" s="53">
        <v>1887</v>
      </c>
      <c r="U38" s="31">
        <v>1365</v>
      </c>
      <c r="V38" s="53">
        <v>1680</v>
      </c>
      <c r="W38" s="42">
        <v>1502</v>
      </c>
      <c r="X38" s="53">
        <v>2462</v>
      </c>
    </row>
    <row r="39" spans="2:24" x14ac:dyDescent="0.15">
      <c r="B39" s="7"/>
      <c r="C39" s="14">
        <v>5</v>
      </c>
      <c r="D39" s="30"/>
      <c r="E39" s="31">
        <v>1260</v>
      </c>
      <c r="F39" s="53">
        <v>1619</v>
      </c>
      <c r="G39" s="42">
        <v>1394</v>
      </c>
      <c r="H39" s="53">
        <v>17838</v>
      </c>
      <c r="I39" s="31">
        <v>1470</v>
      </c>
      <c r="J39" s="53">
        <v>1838</v>
      </c>
      <c r="K39" s="42">
        <v>1653</v>
      </c>
      <c r="L39" s="53">
        <v>2107</v>
      </c>
      <c r="M39" s="31">
        <v>1470</v>
      </c>
      <c r="N39" s="53">
        <v>1838</v>
      </c>
      <c r="O39" s="42">
        <v>1613</v>
      </c>
      <c r="P39" s="53">
        <v>1376</v>
      </c>
      <c r="Q39" s="31">
        <v>1470</v>
      </c>
      <c r="R39" s="53">
        <v>1838</v>
      </c>
      <c r="S39" s="42">
        <v>1644</v>
      </c>
      <c r="T39" s="53">
        <v>2131</v>
      </c>
      <c r="U39" s="31">
        <v>1365</v>
      </c>
      <c r="V39" s="53">
        <v>1680</v>
      </c>
      <c r="W39" s="42">
        <v>1505</v>
      </c>
      <c r="X39" s="53">
        <v>1756</v>
      </c>
    </row>
    <row r="40" spans="2:24" x14ac:dyDescent="0.15">
      <c r="B40" s="7"/>
      <c r="C40" s="14">
        <v>6</v>
      </c>
      <c r="D40" s="30"/>
      <c r="E40" s="31">
        <v>1260</v>
      </c>
      <c r="F40" s="53">
        <v>1567</v>
      </c>
      <c r="G40" s="42">
        <v>1344</v>
      </c>
      <c r="H40" s="53">
        <v>21903</v>
      </c>
      <c r="I40" s="31">
        <v>1482</v>
      </c>
      <c r="J40" s="53">
        <v>1785</v>
      </c>
      <c r="K40" s="42">
        <v>1631</v>
      </c>
      <c r="L40" s="53">
        <v>1966</v>
      </c>
      <c r="M40" s="31">
        <v>1470</v>
      </c>
      <c r="N40" s="53">
        <v>1785</v>
      </c>
      <c r="O40" s="42">
        <v>1601</v>
      </c>
      <c r="P40" s="53">
        <v>1235</v>
      </c>
      <c r="Q40" s="31">
        <v>1470</v>
      </c>
      <c r="R40" s="53">
        <v>1838</v>
      </c>
      <c r="S40" s="42">
        <v>1651</v>
      </c>
      <c r="T40" s="53">
        <v>2231</v>
      </c>
      <c r="U40" s="31">
        <v>1281</v>
      </c>
      <c r="V40" s="53">
        <v>1680</v>
      </c>
      <c r="W40" s="42">
        <v>1487</v>
      </c>
      <c r="X40" s="53">
        <v>1585</v>
      </c>
    </row>
    <row r="41" spans="2:24" x14ac:dyDescent="0.15">
      <c r="B41" s="7"/>
      <c r="C41" s="14">
        <v>7</v>
      </c>
      <c r="D41" s="30"/>
      <c r="E41" s="31">
        <v>1365</v>
      </c>
      <c r="F41" s="53">
        <v>1365</v>
      </c>
      <c r="G41" s="42">
        <v>1365</v>
      </c>
      <c r="H41" s="53">
        <v>18384</v>
      </c>
      <c r="I41" s="31">
        <v>1470</v>
      </c>
      <c r="J41" s="53">
        <v>1890</v>
      </c>
      <c r="K41" s="42">
        <v>1682</v>
      </c>
      <c r="L41" s="53">
        <v>1597</v>
      </c>
      <c r="M41" s="31">
        <v>1523</v>
      </c>
      <c r="N41" s="53">
        <v>1890</v>
      </c>
      <c r="O41" s="42">
        <v>1682</v>
      </c>
      <c r="P41" s="53">
        <v>1203</v>
      </c>
      <c r="Q41" s="31">
        <v>1523</v>
      </c>
      <c r="R41" s="53">
        <v>1890</v>
      </c>
      <c r="S41" s="42">
        <v>1691</v>
      </c>
      <c r="T41" s="53">
        <v>1879</v>
      </c>
      <c r="U41" s="31">
        <v>1365</v>
      </c>
      <c r="V41" s="53">
        <v>1680</v>
      </c>
      <c r="W41" s="42">
        <v>1490</v>
      </c>
      <c r="X41" s="53">
        <v>915</v>
      </c>
    </row>
    <row r="42" spans="2:24" x14ac:dyDescent="0.15">
      <c r="B42" s="7"/>
      <c r="C42" s="14">
        <v>8</v>
      </c>
      <c r="D42" s="30"/>
      <c r="E42" s="31">
        <v>1238</v>
      </c>
      <c r="F42" s="53">
        <v>1474</v>
      </c>
      <c r="G42" s="42">
        <v>1341</v>
      </c>
      <c r="H42" s="53">
        <v>14629</v>
      </c>
      <c r="I42" s="31">
        <v>1470</v>
      </c>
      <c r="J42" s="53">
        <v>1785</v>
      </c>
      <c r="K42" s="42">
        <v>1604</v>
      </c>
      <c r="L42" s="53">
        <v>2266</v>
      </c>
      <c r="M42" s="31">
        <v>1523</v>
      </c>
      <c r="N42" s="53">
        <v>1838</v>
      </c>
      <c r="O42" s="42">
        <v>1673</v>
      </c>
      <c r="P42" s="53">
        <v>1537</v>
      </c>
      <c r="Q42" s="31">
        <v>1505</v>
      </c>
      <c r="R42" s="53">
        <v>1838</v>
      </c>
      <c r="S42" s="42">
        <v>1673</v>
      </c>
      <c r="T42" s="53">
        <v>1537</v>
      </c>
      <c r="U42" s="31">
        <v>1313</v>
      </c>
      <c r="V42" s="53">
        <v>1680</v>
      </c>
      <c r="W42" s="42">
        <v>1495</v>
      </c>
      <c r="X42" s="53">
        <v>2025</v>
      </c>
    </row>
    <row r="43" spans="2:24" x14ac:dyDescent="0.15">
      <c r="B43" s="7"/>
      <c r="C43" s="14">
        <v>9</v>
      </c>
      <c r="D43" s="30"/>
      <c r="E43" s="31">
        <v>1103</v>
      </c>
      <c r="F43" s="53">
        <v>1511</v>
      </c>
      <c r="G43" s="42">
        <v>1153</v>
      </c>
      <c r="H43" s="53">
        <v>18594</v>
      </c>
      <c r="I43" s="31">
        <v>1470</v>
      </c>
      <c r="J43" s="53">
        <v>1890</v>
      </c>
      <c r="K43" s="42">
        <v>1651</v>
      </c>
      <c r="L43" s="53">
        <v>1632</v>
      </c>
      <c r="M43" s="31">
        <v>1523</v>
      </c>
      <c r="N43" s="53">
        <v>1890</v>
      </c>
      <c r="O43" s="42">
        <v>1674</v>
      </c>
      <c r="P43" s="53">
        <v>930</v>
      </c>
      <c r="Q43" s="31">
        <v>1523</v>
      </c>
      <c r="R43" s="53">
        <v>1890</v>
      </c>
      <c r="S43" s="42">
        <v>1702</v>
      </c>
      <c r="T43" s="53">
        <v>2080</v>
      </c>
      <c r="U43" s="31">
        <v>1418</v>
      </c>
      <c r="V43" s="53">
        <v>1733</v>
      </c>
      <c r="W43" s="42">
        <v>1557</v>
      </c>
      <c r="X43" s="53">
        <v>1599</v>
      </c>
    </row>
    <row r="44" spans="2:24" x14ac:dyDescent="0.15">
      <c r="B44" s="7"/>
      <c r="C44" s="14">
        <v>10</v>
      </c>
      <c r="D44" s="30"/>
      <c r="E44" s="53">
        <v>1102.5</v>
      </c>
      <c r="F44" s="53">
        <v>1575</v>
      </c>
      <c r="G44" s="53">
        <v>1260.9940502918723</v>
      </c>
      <c r="H44" s="53">
        <v>13380.3</v>
      </c>
      <c r="I44" s="53">
        <v>1470</v>
      </c>
      <c r="J44" s="53">
        <v>1785</v>
      </c>
      <c r="K44" s="53">
        <v>1644.7551924251679</v>
      </c>
      <c r="L44" s="53">
        <v>1372.4</v>
      </c>
      <c r="M44" s="53">
        <v>1522.5</v>
      </c>
      <c r="N44" s="53">
        <v>1890</v>
      </c>
      <c r="O44" s="53">
        <v>1687.6084136397335</v>
      </c>
      <c r="P44" s="53">
        <v>989.7</v>
      </c>
      <c r="Q44" s="53">
        <v>1547.7</v>
      </c>
      <c r="R44" s="53">
        <v>1890</v>
      </c>
      <c r="S44" s="53">
        <v>1742.1205980994969</v>
      </c>
      <c r="T44" s="53">
        <v>1932.2</v>
      </c>
      <c r="U44" s="53">
        <v>1365</v>
      </c>
      <c r="V44" s="53">
        <v>1785</v>
      </c>
      <c r="W44" s="53">
        <v>1533.1308542713568</v>
      </c>
      <c r="X44" s="53">
        <v>2274.6999999999998</v>
      </c>
    </row>
    <row r="45" spans="2:24" x14ac:dyDescent="0.15">
      <c r="B45" s="10"/>
      <c r="C45" s="6">
        <v>11</v>
      </c>
      <c r="D45" s="18"/>
      <c r="E45" s="55">
        <v>997.5</v>
      </c>
      <c r="F45" s="55">
        <v>1365</v>
      </c>
      <c r="G45" s="55">
        <v>1041.1110947562104</v>
      </c>
      <c r="H45" s="55">
        <v>17981.8</v>
      </c>
      <c r="I45" s="55">
        <v>1522.5</v>
      </c>
      <c r="J45" s="55">
        <v>1837.5</v>
      </c>
      <c r="K45" s="55">
        <v>1689.4358334218634</v>
      </c>
      <c r="L45" s="55">
        <v>1453.3</v>
      </c>
      <c r="M45" s="55">
        <v>1547.7</v>
      </c>
      <c r="N45" s="55">
        <v>1890</v>
      </c>
      <c r="O45" s="55">
        <v>1644.992073897497</v>
      </c>
      <c r="P45" s="55">
        <v>1528.8</v>
      </c>
      <c r="Q45" s="55">
        <v>1519.3500000000001</v>
      </c>
      <c r="R45" s="55">
        <v>1890</v>
      </c>
      <c r="S45" s="55">
        <v>1703.499123667975</v>
      </c>
      <c r="T45" s="55">
        <v>2066.3000000000002</v>
      </c>
      <c r="U45" s="55">
        <v>1365</v>
      </c>
      <c r="V45" s="55">
        <v>1785</v>
      </c>
      <c r="W45" s="55">
        <v>1603.1246935773815</v>
      </c>
      <c r="X45" s="54">
        <v>1965.9</v>
      </c>
    </row>
    <row r="46" spans="2:24" ht="8.25" customHeight="1" x14ac:dyDescent="0.15"/>
    <row r="47" spans="2:24" x14ac:dyDescent="0.15">
      <c r="B47" s="20" t="s">
        <v>381</v>
      </c>
      <c r="C47" s="19" t="s">
        <v>387</v>
      </c>
    </row>
    <row r="48" spans="2:24" x14ac:dyDescent="0.15">
      <c r="B48" s="41">
        <v>2</v>
      </c>
      <c r="C48" s="19" t="s">
        <v>383</v>
      </c>
    </row>
  </sheetData>
  <mergeCells count="1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7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X28"/>
  <sheetViews>
    <sheetView zoomScale="75" workbookViewId="0">
      <selection activeCell="M22" sqref="M22:P2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388</v>
      </c>
    </row>
    <row r="4" spans="2:24" ht="11.25" customHeight="1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9"/>
      <c r="Q5" s="12"/>
      <c r="R5" s="12"/>
      <c r="S5" s="12"/>
      <c r="T5" s="12"/>
      <c r="U5" s="12"/>
      <c r="V5" s="9"/>
    </row>
    <row r="6" spans="2:24" ht="13.5" customHeight="1" x14ac:dyDescent="0.15">
      <c r="B6" s="43"/>
      <c r="C6" s="454" t="s">
        <v>0</v>
      </c>
      <c r="D6" s="455"/>
      <c r="E6" s="605" t="s">
        <v>156</v>
      </c>
      <c r="F6" s="606"/>
      <c r="G6" s="606"/>
      <c r="H6" s="607"/>
      <c r="I6" s="605" t="s">
        <v>157</v>
      </c>
      <c r="J6" s="606"/>
      <c r="K6" s="606"/>
      <c r="L6" s="607"/>
      <c r="M6" s="605" t="s">
        <v>385</v>
      </c>
      <c r="N6" s="606"/>
      <c r="O6" s="606"/>
      <c r="P6" s="607"/>
      <c r="Q6" s="605" t="s">
        <v>158</v>
      </c>
      <c r="R6" s="606"/>
      <c r="S6" s="606"/>
      <c r="T6" s="607"/>
      <c r="U6" s="605" t="s">
        <v>161</v>
      </c>
      <c r="V6" s="606"/>
      <c r="W6" s="606"/>
      <c r="X6" s="607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105</v>
      </c>
      <c r="E9" s="43">
        <v>945</v>
      </c>
      <c r="F9" s="56">
        <v>1260</v>
      </c>
      <c r="G9" s="72">
        <v>1015</v>
      </c>
      <c r="H9" s="56">
        <v>11905</v>
      </c>
      <c r="I9" s="43">
        <v>1680</v>
      </c>
      <c r="J9" s="56">
        <v>1995</v>
      </c>
      <c r="K9" s="72">
        <v>1839</v>
      </c>
      <c r="L9" s="56">
        <v>33563</v>
      </c>
      <c r="M9" s="43">
        <v>2258</v>
      </c>
      <c r="N9" s="56">
        <v>2625</v>
      </c>
      <c r="O9" s="72">
        <v>2464</v>
      </c>
      <c r="P9" s="56">
        <v>67898</v>
      </c>
      <c r="Q9" s="65" t="s">
        <v>265</v>
      </c>
      <c r="R9" s="66" t="s">
        <v>265</v>
      </c>
      <c r="S9" s="64" t="s">
        <v>265</v>
      </c>
      <c r="T9" s="56">
        <v>11544</v>
      </c>
      <c r="U9" s="65" t="s">
        <v>265</v>
      </c>
      <c r="V9" s="66" t="s">
        <v>265</v>
      </c>
      <c r="W9" s="64" t="s">
        <v>265</v>
      </c>
      <c r="X9" s="56">
        <v>9155</v>
      </c>
    </row>
    <row r="10" spans="2:24" s="35" customFormat="1" ht="14.1" customHeight="1" x14ac:dyDescent="0.15">
      <c r="B10" s="31"/>
      <c r="C10" s="34">
        <v>19</v>
      </c>
      <c r="D10" s="42"/>
      <c r="E10" s="31">
        <v>945</v>
      </c>
      <c r="F10" s="53">
        <v>1322</v>
      </c>
      <c r="G10" s="42">
        <v>1015</v>
      </c>
      <c r="H10" s="53">
        <v>34243</v>
      </c>
      <c r="I10" s="31">
        <v>1616</v>
      </c>
      <c r="J10" s="53">
        <v>2119</v>
      </c>
      <c r="K10" s="42">
        <v>1820</v>
      </c>
      <c r="L10" s="53">
        <v>44469</v>
      </c>
      <c r="M10" s="31">
        <v>2138</v>
      </c>
      <c r="N10" s="53">
        <v>2678</v>
      </c>
      <c r="O10" s="42">
        <v>2438</v>
      </c>
      <c r="P10" s="53">
        <v>124659</v>
      </c>
      <c r="Q10" s="76" t="s">
        <v>265</v>
      </c>
      <c r="R10" s="77" t="s">
        <v>265</v>
      </c>
      <c r="S10" s="57" t="s">
        <v>265</v>
      </c>
      <c r="T10" s="77">
        <v>12610</v>
      </c>
      <c r="U10" s="76" t="s">
        <v>265</v>
      </c>
      <c r="V10" s="77" t="s">
        <v>265</v>
      </c>
      <c r="W10" s="57" t="s">
        <v>265</v>
      </c>
      <c r="X10" s="53">
        <v>9624</v>
      </c>
    </row>
    <row r="11" spans="2:24" s="35" customFormat="1" ht="14.1" customHeight="1" x14ac:dyDescent="0.15">
      <c r="B11" s="31"/>
      <c r="C11" s="34">
        <v>20</v>
      </c>
      <c r="D11" s="42"/>
      <c r="E11" s="31">
        <v>945</v>
      </c>
      <c r="F11" s="53">
        <v>1260</v>
      </c>
      <c r="G11" s="42">
        <v>1025</v>
      </c>
      <c r="H11" s="53">
        <v>47322</v>
      </c>
      <c r="I11" s="31">
        <v>1470</v>
      </c>
      <c r="J11" s="53">
        <v>1993</v>
      </c>
      <c r="K11" s="42">
        <v>1757</v>
      </c>
      <c r="L11" s="53">
        <v>44530</v>
      </c>
      <c r="M11" s="31">
        <v>1817</v>
      </c>
      <c r="N11" s="53">
        <v>2573</v>
      </c>
      <c r="O11" s="42">
        <v>2254</v>
      </c>
      <c r="P11" s="53">
        <v>99830</v>
      </c>
      <c r="Q11" s="76" t="s">
        <v>265</v>
      </c>
      <c r="R11" s="77" t="s">
        <v>265</v>
      </c>
      <c r="S11" s="57" t="s">
        <v>265</v>
      </c>
      <c r="T11" s="53">
        <v>30934</v>
      </c>
      <c r="U11" s="76" t="s">
        <v>265</v>
      </c>
      <c r="V11" s="77" t="s">
        <v>265</v>
      </c>
      <c r="W11" s="57" t="s">
        <v>265</v>
      </c>
      <c r="X11" s="53">
        <v>11807</v>
      </c>
    </row>
    <row r="12" spans="2:24" s="35" customFormat="1" ht="14.1" customHeight="1" x14ac:dyDescent="0.15">
      <c r="B12" s="36"/>
      <c r="C12" s="37">
        <v>21</v>
      </c>
      <c r="D12" s="38"/>
      <c r="E12" s="36">
        <v>893</v>
      </c>
      <c r="F12" s="55">
        <v>1260</v>
      </c>
      <c r="G12" s="38">
        <v>988</v>
      </c>
      <c r="H12" s="55">
        <v>59304</v>
      </c>
      <c r="I12" s="36">
        <v>1365</v>
      </c>
      <c r="J12" s="55">
        <v>1890</v>
      </c>
      <c r="K12" s="38">
        <v>1655</v>
      </c>
      <c r="L12" s="55">
        <v>55061</v>
      </c>
      <c r="M12" s="36">
        <v>1680</v>
      </c>
      <c r="N12" s="55">
        <v>2468</v>
      </c>
      <c r="O12" s="38">
        <v>2090</v>
      </c>
      <c r="P12" s="55">
        <v>171148</v>
      </c>
      <c r="Q12" s="78" t="s">
        <v>265</v>
      </c>
      <c r="R12" s="79" t="s">
        <v>265</v>
      </c>
      <c r="S12" s="59" t="s">
        <v>265</v>
      </c>
      <c r="T12" s="55">
        <v>29109</v>
      </c>
      <c r="U12" s="78" t="s">
        <v>265</v>
      </c>
      <c r="V12" s="79" t="s">
        <v>265</v>
      </c>
      <c r="W12" s="59" t="s">
        <v>265</v>
      </c>
      <c r="X12" s="55">
        <v>23462</v>
      </c>
    </row>
    <row r="13" spans="2:24" s="35" customFormat="1" ht="14.1" customHeight="1" x14ac:dyDescent="0.15">
      <c r="B13" s="7"/>
      <c r="C13" s="14">
        <v>11</v>
      </c>
      <c r="D13" s="30"/>
      <c r="E13" s="31">
        <v>998</v>
      </c>
      <c r="F13" s="53">
        <v>1155</v>
      </c>
      <c r="G13" s="42">
        <v>1035</v>
      </c>
      <c r="H13" s="53">
        <v>6556</v>
      </c>
      <c r="I13" s="31">
        <v>1418</v>
      </c>
      <c r="J13" s="53">
        <v>1785</v>
      </c>
      <c r="K13" s="42">
        <v>1561</v>
      </c>
      <c r="L13" s="53">
        <v>5008</v>
      </c>
      <c r="M13" s="31">
        <v>1838</v>
      </c>
      <c r="N13" s="53">
        <v>2310</v>
      </c>
      <c r="O13" s="42">
        <v>2036</v>
      </c>
      <c r="P13" s="53">
        <v>21631</v>
      </c>
      <c r="Q13" s="76" t="s">
        <v>265</v>
      </c>
      <c r="R13" s="77" t="s">
        <v>265</v>
      </c>
      <c r="S13" s="57" t="s">
        <v>265</v>
      </c>
      <c r="T13" s="53">
        <v>2571</v>
      </c>
      <c r="U13" s="76" t="s">
        <v>265</v>
      </c>
      <c r="V13" s="77" t="s">
        <v>265</v>
      </c>
      <c r="W13" s="57" t="s">
        <v>265</v>
      </c>
      <c r="X13" s="53">
        <v>1973</v>
      </c>
    </row>
    <row r="14" spans="2:24" s="35" customFormat="1" ht="14.1" customHeight="1" x14ac:dyDescent="0.15">
      <c r="B14" s="7"/>
      <c r="C14" s="14">
        <v>12</v>
      </c>
      <c r="D14" s="30"/>
      <c r="E14" s="31">
        <v>945</v>
      </c>
      <c r="F14" s="53">
        <v>1155</v>
      </c>
      <c r="G14" s="42">
        <v>997</v>
      </c>
      <c r="H14" s="53">
        <v>5605</v>
      </c>
      <c r="I14" s="31">
        <v>1474</v>
      </c>
      <c r="J14" s="53">
        <v>1785</v>
      </c>
      <c r="K14" s="42">
        <v>1638</v>
      </c>
      <c r="L14" s="53">
        <v>7185</v>
      </c>
      <c r="M14" s="31">
        <v>1838</v>
      </c>
      <c r="N14" s="53">
        <v>2363</v>
      </c>
      <c r="O14" s="42">
        <v>2088</v>
      </c>
      <c r="P14" s="53">
        <v>14974</v>
      </c>
      <c r="Q14" s="76" t="s">
        <v>265</v>
      </c>
      <c r="R14" s="77" t="s">
        <v>265</v>
      </c>
      <c r="S14" s="57" t="s">
        <v>265</v>
      </c>
      <c r="T14" s="53">
        <v>3294</v>
      </c>
      <c r="U14" s="76" t="s">
        <v>265</v>
      </c>
      <c r="V14" s="77" t="s">
        <v>265</v>
      </c>
      <c r="W14" s="57" t="s">
        <v>265</v>
      </c>
      <c r="X14" s="53">
        <v>3874</v>
      </c>
    </row>
    <row r="15" spans="2:24" s="35" customFormat="1" ht="14.1" customHeight="1" x14ac:dyDescent="0.15">
      <c r="B15" s="7" t="s">
        <v>101</v>
      </c>
      <c r="C15" s="14">
        <v>1</v>
      </c>
      <c r="D15" s="30" t="s">
        <v>54</v>
      </c>
      <c r="E15" s="31">
        <v>893</v>
      </c>
      <c r="F15" s="53">
        <v>1155</v>
      </c>
      <c r="G15" s="42">
        <v>960</v>
      </c>
      <c r="H15" s="53">
        <v>4718</v>
      </c>
      <c r="I15" s="31">
        <v>1418</v>
      </c>
      <c r="J15" s="53">
        <v>1733</v>
      </c>
      <c r="K15" s="42">
        <v>1579</v>
      </c>
      <c r="L15" s="53">
        <v>3578</v>
      </c>
      <c r="M15" s="31">
        <v>1890</v>
      </c>
      <c r="N15" s="53">
        <v>2310</v>
      </c>
      <c r="O15" s="42">
        <v>2017</v>
      </c>
      <c r="P15" s="53">
        <v>9053</v>
      </c>
      <c r="Q15" s="76" t="s">
        <v>265</v>
      </c>
      <c r="R15" s="77" t="s">
        <v>265</v>
      </c>
      <c r="S15" s="57" t="s">
        <v>265</v>
      </c>
      <c r="T15" s="53">
        <v>1635</v>
      </c>
      <c r="U15" s="76" t="s">
        <v>265</v>
      </c>
      <c r="V15" s="77" t="s">
        <v>265</v>
      </c>
      <c r="W15" s="57" t="s">
        <v>265</v>
      </c>
      <c r="X15" s="53">
        <v>1394</v>
      </c>
    </row>
    <row r="16" spans="2:24" s="35" customFormat="1" ht="14.1" customHeight="1" x14ac:dyDescent="0.15">
      <c r="B16" s="7"/>
      <c r="C16" s="14">
        <v>2</v>
      </c>
      <c r="D16" s="30"/>
      <c r="E16" s="31">
        <v>893</v>
      </c>
      <c r="F16" s="53">
        <v>1155</v>
      </c>
      <c r="G16" s="42">
        <v>966</v>
      </c>
      <c r="H16" s="53">
        <v>5885</v>
      </c>
      <c r="I16" s="31">
        <v>1365</v>
      </c>
      <c r="J16" s="53">
        <v>1680</v>
      </c>
      <c r="K16" s="42">
        <v>1570</v>
      </c>
      <c r="L16" s="53">
        <v>7130</v>
      </c>
      <c r="M16" s="31">
        <v>1680</v>
      </c>
      <c r="N16" s="53">
        <v>2100</v>
      </c>
      <c r="O16" s="42">
        <v>1871</v>
      </c>
      <c r="P16" s="53">
        <v>12699</v>
      </c>
      <c r="Q16" s="76" t="s">
        <v>265</v>
      </c>
      <c r="R16" s="77" t="s">
        <v>265</v>
      </c>
      <c r="S16" s="57" t="s">
        <v>265</v>
      </c>
      <c r="T16" s="53">
        <v>2309</v>
      </c>
      <c r="U16" s="76" t="s">
        <v>265</v>
      </c>
      <c r="V16" s="77" t="s">
        <v>265</v>
      </c>
      <c r="W16" s="57" t="s">
        <v>265</v>
      </c>
      <c r="X16" s="53">
        <v>2626</v>
      </c>
    </row>
    <row r="17" spans="2:24" s="35" customFormat="1" ht="14.1" customHeight="1" x14ac:dyDescent="0.15">
      <c r="B17" s="7"/>
      <c r="C17" s="14">
        <v>3</v>
      </c>
      <c r="D17" s="30"/>
      <c r="E17" s="31">
        <v>945</v>
      </c>
      <c r="F17" s="53">
        <v>1155</v>
      </c>
      <c r="G17" s="42">
        <v>994</v>
      </c>
      <c r="H17" s="53">
        <v>4802</v>
      </c>
      <c r="I17" s="31">
        <v>1378</v>
      </c>
      <c r="J17" s="53">
        <v>1680</v>
      </c>
      <c r="K17" s="42">
        <v>1535</v>
      </c>
      <c r="L17" s="53">
        <v>7766</v>
      </c>
      <c r="M17" s="31">
        <v>1785</v>
      </c>
      <c r="N17" s="53">
        <v>2153</v>
      </c>
      <c r="O17" s="42">
        <v>1920</v>
      </c>
      <c r="P17" s="53">
        <v>20117</v>
      </c>
      <c r="Q17" s="76" t="s">
        <v>265</v>
      </c>
      <c r="R17" s="77" t="s">
        <v>265</v>
      </c>
      <c r="S17" s="57" t="s">
        <v>265</v>
      </c>
      <c r="T17" s="53">
        <v>3889</v>
      </c>
      <c r="U17" s="76" t="s">
        <v>265</v>
      </c>
      <c r="V17" s="77" t="s">
        <v>265</v>
      </c>
      <c r="W17" s="57" t="s">
        <v>265</v>
      </c>
      <c r="X17" s="53">
        <v>2846</v>
      </c>
    </row>
    <row r="18" spans="2:24" s="35" customFormat="1" ht="14.1" customHeight="1" x14ac:dyDescent="0.15">
      <c r="B18" s="7"/>
      <c r="C18" s="14">
        <v>4</v>
      </c>
      <c r="D18" s="30"/>
      <c r="E18" s="31">
        <v>893</v>
      </c>
      <c r="F18" s="53">
        <v>1155</v>
      </c>
      <c r="G18" s="42">
        <v>974</v>
      </c>
      <c r="H18" s="53">
        <v>3861</v>
      </c>
      <c r="I18" s="31">
        <v>1470</v>
      </c>
      <c r="J18" s="53">
        <v>1785</v>
      </c>
      <c r="K18" s="42">
        <v>1622</v>
      </c>
      <c r="L18" s="53">
        <v>8901</v>
      </c>
      <c r="M18" s="31">
        <v>1838</v>
      </c>
      <c r="N18" s="53">
        <v>2310</v>
      </c>
      <c r="O18" s="42">
        <v>2045</v>
      </c>
      <c r="P18" s="53">
        <v>21688</v>
      </c>
      <c r="Q18" s="76" t="s">
        <v>265</v>
      </c>
      <c r="R18" s="77" t="s">
        <v>265</v>
      </c>
      <c r="S18" s="57" t="s">
        <v>265</v>
      </c>
      <c r="T18" s="53">
        <v>4701</v>
      </c>
      <c r="U18" s="76" t="s">
        <v>265</v>
      </c>
      <c r="V18" s="77" t="s">
        <v>265</v>
      </c>
      <c r="W18" s="57" t="s">
        <v>265</v>
      </c>
      <c r="X18" s="53">
        <v>2200</v>
      </c>
    </row>
    <row r="19" spans="2:24" s="35" customFormat="1" ht="14.1" customHeight="1" x14ac:dyDescent="0.15">
      <c r="B19" s="7"/>
      <c r="C19" s="14">
        <v>5</v>
      </c>
      <c r="D19" s="30"/>
      <c r="E19" s="31">
        <v>893</v>
      </c>
      <c r="F19" s="53">
        <v>1103</v>
      </c>
      <c r="G19" s="42">
        <v>963</v>
      </c>
      <c r="H19" s="53">
        <v>3820</v>
      </c>
      <c r="I19" s="31">
        <v>1470</v>
      </c>
      <c r="J19" s="53">
        <v>1785</v>
      </c>
      <c r="K19" s="42">
        <v>1641</v>
      </c>
      <c r="L19" s="53">
        <v>8427</v>
      </c>
      <c r="M19" s="31">
        <v>1890</v>
      </c>
      <c r="N19" s="53">
        <v>2310</v>
      </c>
      <c r="O19" s="42">
        <v>2093</v>
      </c>
      <c r="P19" s="53">
        <v>21323</v>
      </c>
      <c r="Q19" s="76" t="s">
        <v>265</v>
      </c>
      <c r="R19" s="77" t="s">
        <v>265</v>
      </c>
      <c r="S19" s="57" t="s">
        <v>265</v>
      </c>
      <c r="T19" s="53">
        <v>2348</v>
      </c>
      <c r="U19" s="76" t="s">
        <v>265</v>
      </c>
      <c r="V19" s="77" t="s">
        <v>265</v>
      </c>
      <c r="W19" s="57" t="s">
        <v>265</v>
      </c>
      <c r="X19" s="53">
        <v>2675</v>
      </c>
    </row>
    <row r="20" spans="2:24" s="35" customFormat="1" ht="14.1" customHeight="1" x14ac:dyDescent="0.15">
      <c r="B20" s="7"/>
      <c r="C20" s="14">
        <v>6</v>
      </c>
      <c r="D20" s="30"/>
      <c r="E20" s="31">
        <v>893</v>
      </c>
      <c r="F20" s="53">
        <v>1050</v>
      </c>
      <c r="G20" s="42">
        <v>973</v>
      </c>
      <c r="H20" s="53">
        <v>3785</v>
      </c>
      <c r="I20" s="31">
        <v>1476</v>
      </c>
      <c r="J20" s="53">
        <v>1785</v>
      </c>
      <c r="K20" s="42">
        <v>1637</v>
      </c>
      <c r="L20" s="53">
        <v>5466</v>
      </c>
      <c r="M20" s="31">
        <v>1628</v>
      </c>
      <c r="N20" s="53">
        <v>2205</v>
      </c>
      <c r="O20" s="42">
        <v>1920</v>
      </c>
      <c r="P20" s="53">
        <v>29526</v>
      </c>
      <c r="Q20" s="76" t="s">
        <v>265</v>
      </c>
      <c r="R20" s="77" t="s">
        <v>265</v>
      </c>
      <c r="S20" s="57" t="s">
        <v>265</v>
      </c>
      <c r="T20" s="53">
        <v>2605</v>
      </c>
      <c r="U20" s="76" t="s">
        <v>265</v>
      </c>
      <c r="V20" s="77" t="s">
        <v>265</v>
      </c>
      <c r="W20" s="57" t="s">
        <v>265</v>
      </c>
      <c r="X20" s="53">
        <v>1803</v>
      </c>
    </row>
    <row r="21" spans="2:24" s="35" customFormat="1" ht="14.1" customHeight="1" x14ac:dyDescent="0.15">
      <c r="B21" s="7"/>
      <c r="C21" s="14">
        <v>7</v>
      </c>
      <c r="D21" s="30"/>
      <c r="E21" s="31">
        <v>893</v>
      </c>
      <c r="F21" s="53">
        <v>1155</v>
      </c>
      <c r="G21" s="42">
        <v>985</v>
      </c>
      <c r="H21" s="53">
        <v>2539</v>
      </c>
      <c r="I21" s="31">
        <v>1523</v>
      </c>
      <c r="J21" s="53">
        <v>1817</v>
      </c>
      <c r="K21" s="42">
        <v>1669</v>
      </c>
      <c r="L21" s="53">
        <v>5256</v>
      </c>
      <c r="M21" s="31">
        <v>1680</v>
      </c>
      <c r="N21" s="53">
        <v>2232</v>
      </c>
      <c r="O21" s="42">
        <v>2029</v>
      </c>
      <c r="P21" s="53">
        <v>34312</v>
      </c>
      <c r="Q21" s="76" t="s">
        <v>265</v>
      </c>
      <c r="R21" s="77" t="s">
        <v>265</v>
      </c>
      <c r="S21" s="57" t="s">
        <v>265</v>
      </c>
      <c r="T21" s="53">
        <v>2512</v>
      </c>
      <c r="U21" s="76" t="s">
        <v>265</v>
      </c>
      <c r="V21" s="77" t="s">
        <v>265</v>
      </c>
      <c r="W21" s="57" t="s">
        <v>265</v>
      </c>
      <c r="X21" s="53">
        <v>1450</v>
      </c>
    </row>
    <row r="22" spans="2:24" s="35" customFormat="1" ht="14.1" customHeight="1" x14ac:dyDescent="0.15">
      <c r="B22" s="7"/>
      <c r="C22" s="14">
        <v>8</v>
      </c>
      <c r="D22" s="30"/>
      <c r="E22" s="31">
        <v>851</v>
      </c>
      <c r="F22" s="53">
        <v>1155</v>
      </c>
      <c r="G22" s="42">
        <v>973</v>
      </c>
      <c r="H22" s="53">
        <v>2404</v>
      </c>
      <c r="I22" s="31">
        <v>1476</v>
      </c>
      <c r="J22" s="53">
        <v>1785</v>
      </c>
      <c r="K22" s="42">
        <v>1607</v>
      </c>
      <c r="L22" s="53">
        <v>8489</v>
      </c>
      <c r="M22" s="31">
        <v>1785</v>
      </c>
      <c r="N22" s="53">
        <v>2258</v>
      </c>
      <c r="O22" s="42">
        <v>2074</v>
      </c>
      <c r="P22" s="53">
        <v>35970</v>
      </c>
      <c r="Q22" s="76" t="s">
        <v>265</v>
      </c>
      <c r="R22" s="77" t="s">
        <v>265</v>
      </c>
      <c r="S22" s="57" t="s">
        <v>265</v>
      </c>
      <c r="T22" s="53">
        <v>3464</v>
      </c>
      <c r="U22" s="76" t="s">
        <v>265</v>
      </c>
      <c r="V22" s="77" t="s">
        <v>265</v>
      </c>
      <c r="W22" s="57" t="s">
        <v>265</v>
      </c>
      <c r="X22" s="53">
        <v>3364</v>
      </c>
    </row>
    <row r="23" spans="2:24" s="35" customFormat="1" ht="13.5" customHeight="1" x14ac:dyDescent="0.15">
      <c r="B23" s="7"/>
      <c r="C23" s="14">
        <v>9</v>
      </c>
      <c r="D23" s="30"/>
      <c r="E23" s="31">
        <v>893</v>
      </c>
      <c r="F23" s="53">
        <v>1155</v>
      </c>
      <c r="G23" s="42">
        <v>949</v>
      </c>
      <c r="H23" s="53">
        <v>2648</v>
      </c>
      <c r="I23" s="31">
        <v>1470</v>
      </c>
      <c r="J23" s="53">
        <v>1785</v>
      </c>
      <c r="K23" s="42">
        <v>1636</v>
      </c>
      <c r="L23" s="53">
        <v>6093</v>
      </c>
      <c r="M23" s="31">
        <v>1890</v>
      </c>
      <c r="N23" s="53">
        <v>2258</v>
      </c>
      <c r="O23" s="42">
        <v>2093</v>
      </c>
      <c r="P23" s="53">
        <v>33634</v>
      </c>
      <c r="Q23" s="76" t="s">
        <v>265</v>
      </c>
      <c r="R23" s="77" t="s">
        <v>265</v>
      </c>
      <c r="S23" s="57" t="s">
        <v>265</v>
      </c>
      <c r="T23" s="53">
        <v>1857</v>
      </c>
      <c r="U23" s="76" t="s">
        <v>265</v>
      </c>
      <c r="V23" s="77" t="s">
        <v>265</v>
      </c>
      <c r="W23" s="57" t="s">
        <v>265</v>
      </c>
      <c r="X23" s="53">
        <v>2235</v>
      </c>
    </row>
    <row r="24" spans="2:24" s="35" customFormat="1" ht="13.5" customHeight="1" x14ac:dyDescent="0.15">
      <c r="B24" s="7"/>
      <c r="C24" s="14">
        <v>10</v>
      </c>
      <c r="D24" s="30"/>
      <c r="E24" s="53">
        <v>945</v>
      </c>
      <c r="F24" s="53">
        <v>1155</v>
      </c>
      <c r="G24" s="53">
        <v>999.74545693968992</v>
      </c>
      <c r="H24" s="53">
        <v>3887.1</v>
      </c>
      <c r="I24" s="53">
        <v>1522.5</v>
      </c>
      <c r="J24" s="53">
        <v>1816.5</v>
      </c>
      <c r="K24" s="53">
        <v>1613.5722507045127</v>
      </c>
      <c r="L24" s="53">
        <v>5860.8</v>
      </c>
      <c r="M24" s="53">
        <v>1890</v>
      </c>
      <c r="N24" s="53">
        <v>2488.5</v>
      </c>
      <c r="O24" s="53">
        <v>2102.0563503846679</v>
      </c>
      <c r="P24" s="53">
        <v>14029.8</v>
      </c>
      <c r="Q24" s="123">
        <v>0</v>
      </c>
      <c r="R24" s="123">
        <v>0</v>
      </c>
      <c r="S24" s="123">
        <v>0</v>
      </c>
      <c r="T24" s="123">
        <v>1801</v>
      </c>
      <c r="U24" s="123">
        <v>0</v>
      </c>
      <c r="V24" s="123">
        <v>0</v>
      </c>
      <c r="W24" s="123">
        <v>0</v>
      </c>
      <c r="X24" s="123">
        <v>2019</v>
      </c>
    </row>
    <row r="25" spans="2:24" s="35" customFormat="1" ht="13.5" customHeight="1" x14ac:dyDescent="0.15">
      <c r="B25" s="10"/>
      <c r="C25" s="6">
        <v>11</v>
      </c>
      <c r="D25" s="18"/>
      <c r="E25" s="55">
        <v>945</v>
      </c>
      <c r="F25" s="55">
        <v>1155</v>
      </c>
      <c r="G25" s="55">
        <v>1000.2432379894477</v>
      </c>
      <c r="H25" s="55">
        <v>3439.2</v>
      </c>
      <c r="I25" s="55">
        <v>1522.5</v>
      </c>
      <c r="J25" s="55">
        <v>1832.25</v>
      </c>
      <c r="K25" s="55">
        <v>1674.0279313252447</v>
      </c>
      <c r="L25" s="55">
        <v>8782.2000000000007</v>
      </c>
      <c r="M25" s="55">
        <v>1942.5</v>
      </c>
      <c r="N25" s="55">
        <v>2488.5</v>
      </c>
      <c r="O25" s="55">
        <v>2085.1811396264766</v>
      </c>
      <c r="P25" s="55">
        <v>18393.099999999999</v>
      </c>
      <c r="Q25" s="125">
        <v>0</v>
      </c>
      <c r="R25" s="125">
        <v>0</v>
      </c>
      <c r="S25" s="125">
        <v>0</v>
      </c>
      <c r="T25" s="125">
        <v>1757</v>
      </c>
      <c r="U25" s="125">
        <v>0</v>
      </c>
      <c r="V25" s="125">
        <v>0</v>
      </c>
      <c r="W25" s="125">
        <v>0</v>
      </c>
      <c r="X25" s="135">
        <v>2357</v>
      </c>
    </row>
    <row r="26" spans="2:24" ht="8.25" customHeight="1" x14ac:dyDescent="0.15"/>
    <row r="27" spans="2:24" x14ac:dyDescent="0.15">
      <c r="B27" s="20"/>
    </row>
    <row r="28" spans="2:24" x14ac:dyDescent="0.15">
      <c r="B28" s="41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U42"/>
  <sheetViews>
    <sheetView zoomScale="75" workbookViewId="0">
      <selection activeCell="Q32" sqref="Q32:T32"/>
    </sheetView>
  </sheetViews>
  <sheetFormatPr defaultColWidth="7.5" defaultRowHeight="12" x14ac:dyDescent="0.15"/>
  <cols>
    <col min="1" max="1" width="1.625" style="506" customWidth="1"/>
    <col min="2" max="2" width="4.125" style="506" customWidth="1"/>
    <col min="3" max="3" width="3.125" style="506" customWidth="1"/>
    <col min="4" max="4" width="2.625" style="506" customWidth="1"/>
    <col min="5" max="7" width="7.625" style="506" customWidth="1"/>
    <col min="8" max="8" width="9.125" style="506" customWidth="1"/>
    <col min="9" max="11" width="7.625" style="506" customWidth="1"/>
    <col min="12" max="12" width="9.125" style="506" customWidth="1"/>
    <col min="13" max="15" width="7.625" style="506" customWidth="1"/>
    <col min="16" max="16" width="9.125" style="506" customWidth="1"/>
    <col min="17" max="17" width="7.625" style="506" bestFit="1" customWidth="1"/>
    <col min="18" max="19" width="7.5" style="506"/>
    <col min="20" max="20" width="8.625" style="506" customWidth="1"/>
    <col min="21" max="16384" width="7.5" style="506"/>
  </cols>
  <sheetData>
    <row r="3" spans="2:21" x14ac:dyDescent="0.15">
      <c r="B3" s="506" t="s">
        <v>389</v>
      </c>
    </row>
    <row r="4" spans="2:21" x14ac:dyDescent="0.15">
      <c r="T4" s="507" t="s">
        <v>20</v>
      </c>
    </row>
    <row r="5" spans="2:21" ht="6" customHeight="1" x14ac:dyDescent="0.15"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9"/>
      <c r="N5" s="509"/>
      <c r="O5" s="509"/>
      <c r="P5" s="509"/>
    </row>
    <row r="6" spans="2:21" ht="15" customHeight="1" x14ac:dyDescent="0.15">
      <c r="B6" s="7"/>
      <c r="C6" s="21" t="s">
        <v>23</v>
      </c>
      <c r="D6" s="85"/>
      <c r="E6" s="629">
        <v>4</v>
      </c>
      <c r="F6" s="630"/>
      <c r="G6" s="630"/>
      <c r="H6" s="631"/>
      <c r="I6" s="629">
        <v>3</v>
      </c>
      <c r="J6" s="630"/>
      <c r="K6" s="630"/>
      <c r="L6" s="631"/>
      <c r="M6" s="629">
        <v>2</v>
      </c>
      <c r="N6" s="630"/>
      <c r="O6" s="630"/>
      <c r="P6" s="631"/>
      <c r="Q6" s="629">
        <v>3</v>
      </c>
      <c r="R6" s="630"/>
      <c r="S6" s="630"/>
      <c r="T6" s="631"/>
    </row>
    <row r="7" spans="2:21" ht="15" customHeight="1" x14ac:dyDescent="0.15">
      <c r="B7" s="7"/>
      <c r="C7" s="4" t="s">
        <v>24</v>
      </c>
      <c r="D7" s="99"/>
      <c r="E7" s="629" t="s">
        <v>170</v>
      </c>
      <c r="F7" s="630"/>
      <c r="G7" s="630"/>
      <c r="H7" s="631"/>
      <c r="I7" s="629" t="s">
        <v>170</v>
      </c>
      <c r="J7" s="630"/>
      <c r="K7" s="630"/>
      <c r="L7" s="631"/>
      <c r="M7" s="629" t="s">
        <v>304</v>
      </c>
      <c r="N7" s="630"/>
      <c r="O7" s="630"/>
      <c r="P7" s="631"/>
      <c r="Q7" s="605" t="s">
        <v>172</v>
      </c>
      <c r="R7" s="606"/>
      <c r="S7" s="606"/>
      <c r="T7" s="607"/>
    </row>
    <row r="8" spans="2:21" ht="15" customHeight="1" x14ac:dyDescent="0.15">
      <c r="B8" s="10" t="s">
        <v>4</v>
      </c>
      <c r="C8" s="12"/>
      <c r="D8" s="18"/>
      <c r="E8" s="510" t="s">
        <v>17</v>
      </c>
      <c r="F8" s="511" t="s">
        <v>18</v>
      </c>
      <c r="G8" s="512" t="s">
        <v>19</v>
      </c>
      <c r="H8" s="511" t="s">
        <v>8</v>
      </c>
      <c r="I8" s="4" t="s">
        <v>17</v>
      </c>
      <c r="J8" s="22" t="s">
        <v>18</v>
      </c>
      <c r="K8" s="6" t="s">
        <v>19</v>
      </c>
      <c r="L8" s="22" t="s">
        <v>8</v>
      </c>
      <c r="M8" s="4" t="s">
        <v>17</v>
      </c>
      <c r="N8" s="22" t="s">
        <v>18</v>
      </c>
      <c r="O8" s="6" t="s">
        <v>19</v>
      </c>
      <c r="P8" s="22" t="s">
        <v>8</v>
      </c>
      <c r="Q8" s="4" t="s">
        <v>17</v>
      </c>
      <c r="R8" s="22" t="s">
        <v>18</v>
      </c>
      <c r="S8" s="6" t="s">
        <v>19</v>
      </c>
      <c r="T8" s="22" t="s">
        <v>8</v>
      </c>
    </row>
    <row r="9" spans="2:21" ht="15" customHeight="1" x14ac:dyDescent="0.15">
      <c r="B9" s="467" t="s">
        <v>72</v>
      </c>
      <c r="C9" s="496">
        <v>17</v>
      </c>
      <c r="D9" s="450" t="s">
        <v>105</v>
      </c>
      <c r="E9" s="513" t="s">
        <v>265</v>
      </c>
      <c r="F9" s="505" t="s">
        <v>265</v>
      </c>
      <c r="G9" s="504" t="s">
        <v>265</v>
      </c>
      <c r="H9" s="514">
        <v>78859</v>
      </c>
      <c r="I9" s="7">
        <v>2625</v>
      </c>
      <c r="J9" s="8">
        <v>3360</v>
      </c>
      <c r="K9" s="9">
        <v>2883</v>
      </c>
      <c r="L9" s="8">
        <v>400425</v>
      </c>
      <c r="M9" s="7"/>
      <c r="N9" s="7"/>
      <c r="O9" s="7"/>
      <c r="P9" s="7"/>
      <c r="Q9" s="7"/>
      <c r="R9" s="8"/>
      <c r="S9" s="9"/>
      <c r="T9" s="63"/>
      <c r="U9" s="509"/>
    </row>
    <row r="10" spans="2:21" ht="15" customHeight="1" x14ac:dyDescent="0.15">
      <c r="B10" s="515"/>
      <c r="C10" s="516">
        <v>18</v>
      </c>
      <c r="D10" s="517"/>
      <c r="E10" s="513" t="s">
        <v>265</v>
      </c>
      <c r="F10" s="505" t="s">
        <v>265</v>
      </c>
      <c r="G10" s="504" t="s">
        <v>265</v>
      </c>
      <c r="H10" s="514">
        <v>81005</v>
      </c>
      <c r="I10" s="7">
        <v>2667</v>
      </c>
      <c r="J10" s="8">
        <v>3182</v>
      </c>
      <c r="K10" s="9">
        <v>2970</v>
      </c>
      <c r="L10" s="8">
        <v>287459</v>
      </c>
      <c r="M10" s="7">
        <v>1363</v>
      </c>
      <c r="N10" s="7">
        <v>1575</v>
      </c>
      <c r="O10" s="7">
        <v>1434</v>
      </c>
      <c r="P10" s="7">
        <v>401405</v>
      </c>
      <c r="Q10" s="7">
        <v>2258</v>
      </c>
      <c r="R10" s="8">
        <v>2625</v>
      </c>
      <c r="S10" s="9">
        <v>2464</v>
      </c>
      <c r="T10" s="8">
        <v>67898</v>
      </c>
      <c r="U10" s="509"/>
    </row>
    <row r="11" spans="2:21" ht="15" customHeight="1" x14ac:dyDescent="0.15">
      <c r="B11" s="515"/>
      <c r="C11" s="516">
        <v>19</v>
      </c>
      <c r="D11" s="517"/>
      <c r="E11" s="513" t="s">
        <v>265</v>
      </c>
      <c r="F11" s="505" t="s">
        <v>265</v>
      </c>
      <c r="G11" s="504" t="s">
        <v>265</v>
      </c>
      <c r="H11" s="514">
        <v>74058</v>
      </c>
      <c r="I11" s="7">
        <v>2641</v>
      </c>
      <c r="J11" s="8">
        <v>3188</v>
      </c>
      <c r="K11" s="9">
        <v>2899</v>
      </c>
      <c r="L11" s="8">
        <v>280564</v>
      </c>
      <c r="M11" s="7">
        <v>1297</v>
      </c>
      <c r="N11" s="7">
        <v>1661</v>
      </c>
      <c r="O11" s="7">
        <v>1414</v>
      </c>
      <c r="P11" s="7">
        <v>4006648</v>
      </c>
      <c r="Q11" s="7">
        <v>2138</v>
      </c>
      <c r="R11" s="8">
        <v>2678</v>
      </c>
      <c r="S11" s="9">
        <v>2438</v>
      </c>
      <c r="T11" s="8">
        <v>124659</v>
      </c>
      <c r="U11" s="509"/>
    </row>
    <row r="12" spans="2:21" ht="15" customHeight="1" x14ac:dyDescent="0.15">
      <c r="B12" s="515"/>
      <c r="C12" s="516">
        <v>20</v>
      </c>
      <c r="D12" s="517"/>
      <c r="E12" s="513" t="s">
        <v>265</v>
      </c>
      <c r="F12" s="505" t="s">
        <v>265</v>
      </c>
      <c r="G12" s="504" t="s">
        <v>265</v>
      </c>
      <c r="H12" s="514">
        <v>70480</v>
      </c>
      <c r="I12" s="7">
        <v>2100</v>
      </c>
      <c r="J12" s="8">
        <v>3162</v>
      </c>
      <c r="K12" s="9">
        <v>2638</v>
      </c>
      <c r="L12" s="8">
        <v>385135</v>
      </c>
      <c r="M12" s="7">
        <v>1313</v>
      </c>
      <c r="N12" s="7">
        <v>1665</v>
      </c>
      <c r="O12" s="7">
        <v>1411</v>
      </c>
      <c r="P12" s="7">
        <v>4381560</v>
      </c>
      <c r="Q12" s="7">
        <v>1817</v>
      </c>
      <c r="R12" s="8">
        <v>2573</v>
      </c>
      <c r="S12" s="9">
        <v>2254</v>
      </c>
      <c r="T12" s="8">
        <v>99830</v>
      </c>
      <c r="U12" s="509"/>
    </row>
    <row r="13" spans="2:21" ht="15" customHeight="1" x14ac:dyDescent="0.15">
      <c r="B13" s="515"/>
      <c r="C13" s="516">
        <v>21</v>
      </c>
      <c r="D13" s="517"/>
      <c r="E13" s="513" t="s">
        <v>265</v>
      </c>
      <c r="F13" s="505" t="s">
        <v>265</v>
      </c>
      <c r="G13" s="504" t="s">
        <v>265</v>
      </c>
      <c r="H13" s="514">
        <v>82204</v>
      </c>
      <c r="I13" s="7">
        <v>2084</v>
      </c>
      <c r="J13" s="8">
        <v>2888</v>
      </c>
      <c r="K13" s="9">
        <v>2503</v>
      </c>
      <c r="L13" s="8">
        <v>338246</v>
      </c>
      <c r="M13" s="7">
        <v>1280</v>
      </c>
      <c r="N13" s="7">
        <v>1607</v>
      </c>
      <c r="O13" s="7">
        <v>1401</v>
      </c>
      <c r="P13" s="7">
        <v>4294522</v>
      </c>
      <c r="Q13" s="7">
        <v>1680</v>
      </c>
      <c r="R13" s="8">
        <v>2468</v>
      </c>
      <c r="S13" s="9">
        <v>2090</v>
      </c>
      <c r="T13" s="8">
        <v>171148</v>
      </c>
      <c r="U13" s="509"/>
    </row>
    <row r="14" spans="2:21" ht="15" customHeight="1" x14ac:dyDescent="0.15">
      <c r="B14" s="7" t="s">
        <v>390</v>
      </c>
      <c r="C14" s="14">
        <v>2</v>
      </c>
      <c r="D14" s="30" t="s">
        <v>391</v>
      </c>
      <c r="E14" s="504" t="s">
        <v>265</v>
      </c>
      <c r="F14" s="505" t="s">
        <v>265</v>
      </c>
      <c r="G14" s="504" t="s">
        <v>265</v>
      </c>
      <c r="H14" s="514">
        <v>4753</v>
      </c>
      <c r="I14" s="9">
        <v>2288</v>
      </c>
      <c r="J14" s="8">
        <v>2678</v>
      </c>
      <c r="K14" s="9">
        <v>2532</v>
      </c>
      <c r="L14" s="8">
        <v>23647</v>
      </c>
      <c r="M14" s="9">
        <v>1365</v>
      </c>
      <c r="N14" s="8">
        <v>1575</v>
      </c>
      <c r="O14" s="9">
        <v>1405</v>
      </c>
      <c r="P14" s="8">
        <v>310705</v>
      </c>
      <c r="Q14" s="9">
        <v>1785</v>
      </c>
      <c r="R14" s="8">
        <v>2415</v>
      </c>
      <c r="S14" s="9">
        <v>2079</v>
      </c>
      <c r="T14" s="8">
        <v>8366</v>
      </c>
      <c r="U14" s="509"/>
    </row>
    <row r="15" spans="2:21" ht="15" customHeight="1" x14ac:dyDescent="0.15">
      <c r="B15" s="7"/>
      <c r="C15" s="14">
        <v>3</v>
      </c>
      <c r="D15" s="30"/>
      <c r="E15" s="504" t="s">
        <v>265</v>
      </c>
      <c r="F15" s="505" t="s">
        <v>265</v>
      </c>
      <c r="G15" s="504" t="s">
        <v>265</v>
      </c>
      <c r="H15" s="514">
        <v>4929</v>
      </c>
      <c r="I15" s="9">
        <v>2205</v>
      </c>
      <c r="J15" s="8">
        <v>2625</v>
      </c>
      <c r="K15" s="9">
        <v>2504</v>
      </c>
      <c r="L15" s="8">
        <v>22845</v>
      </c>
      <c r="M15" s="9">
        <v>1365</v>
      </c>
      <c r="N15" s="8">
        <v>1575</v>
      </c>
      <c r="O15" s="9">
        <v>1422</v>
      </c>
      <c r="P15" s="8">
        <v>333711</v>
      </c>
      <c r="Q15" s="9">
        <v>1680</v>
      </c>
      <c r="R15" s="8">
        <v>2363</v>
      </c>
      <c r="S15" s="9">
        <v>2058</v>
      </c>
      <c r="T15" s="8">
        <v>12208</v>
      </c>
      <c r="U15" s="509"/>
    </row>
    <row r="16" spans="2:21" ht="15" customHeight="1" x14ac:dyDescent="0.15">
      <c r="B16" s="7"/>
      <c r="C16" s="14">
        <v>4</v>
      </c>
      <c r="D16" s="30"/>
      <c r="E16" s="504" t="s">
        <v>265</v>
      </c>
      <c r="F16" s="505" t="s">
        <v>265</v>
      </c>
      <c r="G16" s="504" t="s">
        <v>265</v>
      </c>
      <c r="H16" s="514">
        <v>4575</v>
      </c>
      <c r="I16" s="9">
        <v>2163</v>
      </c>
      <c r="J16" s="8">
        <v>2573</v>
      </c>
      <c r="K16" s="9">
        <v>2440</v>
      </c>
      <c r="L16" s="8">
        <v>23274</v>
      </c>
      <c r="M16" s="9">
        <v>1365</v>
      </c>
      <c r="N16" s="8">
        <v>1554</v>
      </c>
      <c r="O16" s="9">
        <v>1425</v>
      </c>
      <c r="P16" s="8">
        <v>349648</v>
      </c>
      <c r="Q16" s="9">
        <v>1732</v>
      </c>
      <c r="R16" s="8">
        <v>2363</v>
      </c>
      <c r="S16" s="9">
        <v>2156</v>
      </c>
      <c r="T16" s="8">
        <v>13950</v>
      </c>
      <c r="U16" s="509"/>
    </row>
    <row r="17" spans="2:21" ht="15" customHeight="1" x14ac:dyDescent="0.15">
      <c r="B17" s="7"/>
      <c r="C17" s="14">
        <v>5</v>
      </c>
      <c r="D17" s="392"/>
      <c r="E17" s="504" t="s">
        <v>265</v>
      </c>
      <c r="F17" s="505" t="s">
        <v>265</v>
      </c>
      <c r="G17" s="504" t="s">
        <v>265</v>
      </c>
      <c r="H17" s="514">
        <v>5294</v>
      </c>
      <c r="I17" s="9">
        <v>2310</v>
      </c>
      <c r="J17" s="8">
        <v>2573</v>
      </c>
      <c r="K17" s="9">
        <v>2501</v>
      </c>
      <c r="L17" s="8">
        <v>26943</v>
      </c>
      <c r="M17" s="9">
        <v>1350</v>
      </c>
      <c r="N17" s="8">
        <v>1575</v>
      </c>
      <c r="O17" s="9">
        <v>1419</v>
      </c>
      <c r="P17" s="8">
        <v>334002</v>
      </c>
      <c r="Q17" s="9">
        <v>1764</v>
      </c>
      <c r="R17" s="8">
        <v>2468</v>
      </c>
      <c r="S17" s="9">
        <v>2137</v>
      </c>
      <c r="T17" s="8">
        <v>13981</v>
      </c>
      <c r="U17" s="509"/>
    </row>
    <row r="18" spans="2:21" ht="15" customHeight="1" x14ac:dyDescent="0.15">
      <c r="B18" s="7"/>
      <c r="C18" s="14">
        <v>6</v>
      </c>
      <c r="D18" s="392"/>
      <c r="E18" s="504" t="s">
        <v>265</v>
      </c>
      <c r="F18" s="505" t="s">
        <v>265</v>
      </c>
      <c r="G18" s="504" t="s">
        <v>265</v>
      </c>
      <c r="H18" s="514">
        <v>4248</v>
      </c>
      <c r="I18" s="9">
        <v>2199</v>
      </c>
      <c r="J18" s="8">
        <v>2573</v>
      </c>
      <c r="K18" s="9">
        <v>2392</v>
      </c>
      <c r="L18" s="8">
        <v>21471</v>
      </c>
      <c r="M18" s="9">
        <v>1317</v>
      </c>
      <c r="N18" s="8">
        <v>1607</v>
      </c>
      <c r="O18" s="9">
        <v>1422</v>
      </c>
      <c r="P18" s="8">
        <v>386883</v>
      </c>
      <c r="Q18" s="9">
        <v>1785</v>
      </c>
      <c r="R18" s="8">
        <v>2363</v>
      </c>
      <c r="S18" s="9">
        <v>2030</v>
      </c>
      <c r="T18" s="8">
        <v>14807</v>
      </c>
      <c r="U18" s="509"/>
    </row>
    <row r="19" spans="2:21" ht="15" customHeight="1" x14ac:dyDescent="0.15">
      <c r="B19" s="7"/>
      <c r="C19" s="14">
        <v>7</v>
      </c>
      <c r="D19" s="392"/>
      <c r="E19" s="504" t="s">
        <v>265</v>
      </c>
      <c r="F19" s="505" t="s">
        <v>265</v>
      </c>
      <c r="G19" s="504" t="s">
        <v>265</v>
      </c>
      <c r="H19" s="514">
        <v>5198</v>
      </c>
      <c r="I19" s="9">
        <v>2205</v>
      </c>
      <c r="J19" s="8">
        <v>2573</v>
      </c>
      <c r="K19" s="9">
        <v>2393</v>
      </c>
      <c r="L19" s="8">
        <v>27936</v>
      </c>
      <c r="M19" s="9">
        <v>1280</v>
      </c>
      <c r="N19" s="8">
        <v>1523</v>
      </c>
      <c r="O19" s="9">
        <v>1358</v>
      </c>
      <c r="P19" s="8">
        <v>368915</v>
      </c>
      <c r="Q19" s="64">
        <v>1732</v>
      </c>
      <c r="R19" s="66">
        <v>2258</v>
      </c>
      <c r="S19" s="64">
        <v>2011</v>
      </c>
      <c r="T19" s="66">
        <v>12465</v>
      </c>
      <c r="U19" s="509"/>
    </row>
    <row r="20" spans="2:21" ht="15" customHeight="1" x14ac:dyDescent="0.15">
      <c r="B20" s="7"/>
      <c r="C20" s="14">
        <v>8</v>
      </c>
      <c r="D20" s="392"/>
      <c r="E20" s="504" t="s">
        <v>265</v>
      </c>
      <c r="F20" s="505" t="s">
        <v>265</v>
      </c>
      <c r="G20" s="504" t="s">
        <v>265</v>
      </c>
      <c r="H20" s="514">
        <v>3683</v>
      </c>
      <c r="I20" s="9">
        <v>2084</v>
      </c>
      <c r="J20" s="8">
        <v>2520</v>
      </c>
      <c r="K20" s="9">
        <v>2400</v>
      </c>
      <c r="L20" s="8">
        <v>23869</v>
      </c>
      <c r="M20" s="9">
        <v>1365</v>
      </c>
      <c r="N20" s="8">
        <v>1465</v>
      </c>
      <c r="O20" s="9">
        <v>1407</v>
      </c>
      <c r="P20" s="8">
        <v>354601</v>
      </c>
      <c r="Q20" s="64">
        <v>1732</v>
      </c>
      <c r="R20" s="66">
        <v>2310</v>
      </c>
      <c r="S20" s="64">
        <v>2059</v>
      </c>
      <c r="T20" s="66">
        <v>12283</v>
      </c>
      <c r="U20" s="509"/>
    </row>
    <row r="21" spans="2:21" ht="15" customHeight="1" x14ac:dyDescent="0.15">
      <c r="B21" s="7"/>
      <c r="C21" s="14">
        <v>9</v>
      </c>
      <c r="D21" s="392"/>
      <c r="E21" s="504" t="s">
        <v>265</v>
      </c>
      <c r="F21" s="505" t="s">
        <v>265</v>
      </c>
      <c r="G21" s="504" t="s">
        <v>265</v>
      </c>
      <c r="H21" s="514">
        <v>3709</v>
      </c>
      <c r="I21" s="9">
        <v>2258</v>
      </c>
      <c r="J21" s="8">
        <v>2520</v>
      </c>
      <c r="K21" s="9">
        <v>2490</v>
      </c>
      <c r="L21" s="8">
        <v>32369</v>
      </c>
      <c r="M21" s="9">
        <v>1313</v>
      </c>
      <c r="N21" s="8">
        <v>1465</v>
      </c>
      <c r="O21" s="9">
        <v>1400</v>
      </c>
      <c r="P21" s="8">
        <v>305309</v>
      </c>
      <c r="Q21" s="64">
        <v>1890</v>
      </c>
      <c r="R21" s="66">
        <v>2415</v>
      </c>
      <c r="S21" s="64">
        <v>2132</v>
      </c>
      <c r="T21" s="66">
        <v>18064</v>
      </c>
      <c r="U21" s="509"/>
    </row>
    <row r="22" spans="2:21" ht="15" customHeight="1" x14ac:dyDescent="0.15">
      <c r="B22" s="7"/>
      <c r="C22" s="14">
        <v>10</v>
      </c>
      <c r="D22" s="392"/>
      <c r="E22" s="504" t="s">
        <v>265</v>
      </c>
      <c r="F22" s="505" t="s">
        <v>265</v>
      </c>
      <c r="G22" s="504" t="s">
        <v>265</v>
      </c>
      <c r="H22" s="514">
        <v>14101</v>
      </c>
      <c r="I22" s="9">
        <v>2122</v>
      </c>
      <c r="J22" s="8">
        <v>2520</v>
      </c>
      <c r="K22" s="9">
        <v>2413</v>
      </c>
      <c r="L22" s="8">
        <v>16247</v>
      </c>
      <c r="M22" s="9">
        <v>1292</v>
      </c>
      <c r="N22" s="8">
        <v>1465</v>
      </c>
      <c r="O22" s="9">
        <v>1392</v>
      </c>
      <c r="P22" s="8">
        <v>494647</v>
      </c>
      <c r="Q22" s="64">
        <v>1890</v>
      </c>
      <c r="R22" s="66">
        <v>2310</v>
      </c>
      <c r="S22" s="64">
        <v>2072</v>
      </c>
      <c r="T22" s="66">
        <v>17155</v>
      </c>
      <c r="U22" s="509"/>
    </row>
    <row r="23" spans="2:21" ht="15" customHeight="1" x14ac:dyDescent="0.15">
      <c r="B23" s="7"/>
      <c r="C23" s="14">
        <v>11</v>
      </c>
      <c r="D23" s="392"/>
      <c r="E23" s="504" t="s">
        <v>265</v>
      </c>
      <c r="F23" s="505" t="s">
        <v>265</v>
      </c>
      <c r="G23" s="504" t="s">
        <v>265</v>
      </c>
      <c r="H23" s="518">
        <v>11411</v>
      </c>
      <c r="I23" s="9">
        <v>2154</v>
      </c>
      <c r="J23" s="8">
        <v>2660</v>
      </c>
      <c r="K23" s="9">
        <v>2465</v>
      </c>
      <c r="L23" s="8">
        <v>21120</v>
      </c>
      <c r="M23" s="9">
        <v>1323</v>
      </c>
      <c r="N23" s="8">
        <v>1465</v>
      </c>
      <c r="O23" s="9">
        <v>1393</v>
      </c>
      <c r="P23" s="8">
        <v>370598</v>
      </c>
      <c r="Q23" s="519">
        <v>1838</v>
      </c>
      <c r="R23" s="518">
        <v>2310</v>
      </c>
      <c r="S23" s="519">
        <v>2036</v>
      </c>
      <c r="T23" s="518">
        <v>21631</v>
      </c>
      <c r="U23" s="509"/>
    </row>
    <row r="24" spans="2:21" ht="15" customHeight="1" x14ac:dyDescent="0.15">
      <c r="B24" s="7"/>
      <c r="C24" s="14">
        <v>12</v>
      </c>
      <c r="D24" s="30"/>
      <c r="E24" s="504" t="s">
        <v>265</v>
      </c>
      <c r="F24" s="505" t="s">
        <v>265</v>
      </c>
      <c r="G24" s="504" t="s">
        <v>265</v>
      </c>
      <c r="H24" s="518">
        <v>15530</v>
      </c>
      <c r="I24" s="519">
        <v>2344</v>
      </c>
      <c r="J24" s="518">
        <v>2678</v>
      </c>
      <c r="K24" s="519">
        <v>2533</v>
      </c>
      <c r="L24" s="518">
        <v>53996</v>
      </c>
      <c r="M24" s="519">
        <v>1365</v>
      </c>
      <c r="N24" s="518">
        <v>1524</v>
      </c>
      <c r="O24" s="519">
        <v>1418</v>
      </c>
      <c r="P24" s="518">
        <v>408154</v>
      </c>
      <c r="Q24" s="519">
        <v>1838</v>
      </c>
      <c r="R24" s="518">
        <v>2363</v>
      </c>
      <c r="S24" s="519">
        <v>2088</v>
      </c>
      <c r="T24" s="518">
        <v>14974</v>
      </c>
      <c r="U24" s="509"/>
    </row>
    <row r="25" spans="2:21" ht="15" customHeight="1" x14ac:dyDescent="0.15">
      <c r="B25" s="7" t="s">
        <v>101</v>
      </c>
      <c r="C25" s="14">
        <v>1</v>
      </c>
      <c r="D25" s="30" t="s">
        <v>54</v>
      </c>
      <c r="E25" s="504" t="s">
        <v>265</v>
      </c>
      <c r="F25" s="505" t="s">
        <v>265</v>
      </c>
      <c r="G25" s="504" t="s">
        <v>265</v>
      </c>
      <c r="H25" s="518">
        <v>16363</v>
      </c>
      <c r="I25" s="519">
        <v>2510</v>
      </c>
      <c r="J25" s="518">
        <v>2510</v>
      </c>
      <c r="K25" s="519">
        <v>2510</v>
      </c>
      <c r="L25" s="518">
        <v>35969</v>
      </c>
      <c r="M25" s="519">
        <v>1260</v>
      </c>
      <c r="N25" s="518">
        <v>1465</v>
      </c>
      <c r="O25" s="519">
        <v>1388</v>
      </c>
      <c r="P25" s="518">
        <v>241298</v>
      </c>
      <c r="Q25" s="519">
        <v>1890</v>
      </c>
      <c r="R25" s="518">
        <v>2310</v>
      </c>
      <c r="S25" s="519">
        <v>2017</v>
      </c>
      <c r="T25" s="518">
        <v>9053</v>
      </c>
      <c r="U25" s="509"/>
    </row>
    <row r="26" spans="2:21" ht="15" customHeight="1" x14ac:dyDescent="0.15">
      <c r="B26" s="7"/>
      <c r="C26" s="14">
        <v>2</v>
      </c>
      <c r="D26" s="30"/>
      <c r="E26" s="504" t="s">
        <v>265</v>
      </c>
      <c r="F26" s="505" t="s">
        <v>265</v>
      </c>
      <c r="G26" s="504" t="s">
        <v>265</v>
      </c>
      <c r="H26" s="518">
        <v>8927</v>
      </c>
      <c r="I26" s="519">
        <v>2499</v>
      </c>
      <c r="J26" s="518">
        <v>2625</v>
      </c>
      <c r="K26" s="519">
        <v>2512</v>
      </c>
      <c r="L26" s="518">
        <v>19476</v>
      </c>
      <c r="M26" s="519">
        <v>1216</v>
      </c>
      <c r="N26" s="518">
        <v>1365</v>
      </c>
      <c r="O26" s="519">
        <v>1268</v>
      </c>
      <c r="P26" s="518">
        <v>397749</v>
      </c>
      <c r="Q26" s="519">
        <v>1680</v>
      </c>
      <c r="R26" s="518">
        <v>2100</v>
      </c>
      <c r="S26" s="519">
        <v>1871</v>
      </c>
      <c r="T26" s="518">
        <v>12699</v>
      </c>
      <c r="U26" s="509"/>
    </row>
    <row r="27" spans="2:21" ht="15" customHeight="1" x14ac:dyDescent="0.15">
      <c r="B27" s="7"/>
      <c r="C27" s="14">
        <v>3</v>
      </c>
      <c r="D27" s="30"/>
      <c r="E27" s="504" t="s">
        <v>265</v>
      </c>
      <c r="F27" s="505" t="s">
        <v>265</v>
      </c>
      <c r="G27" s="504" t="s">
        <v>265</v>
      </c>
      <c r="H27" s="518">
        <v>7941</v>
      </c>
      <c r="I27" s="519">
        <v>2104</v>
      </c>
      <c r="J27" s="518">
        <v>2646</v>
      </c>
      <c r="K27" s="519">
        <v>2447</v>
      </c>
      <c r="L27" s="518">
        <v>26936</v>
      </c>
      <c r="M27" s="519">
        <v>1216</v>
      </c>
      <c r="N27" s="518">
        <v>1419</v>
      </c>
      <c r="O27" s="519">
        <v>1308</v>
      </c>
      <c r="P27" s="518">
        <v>333651</v>
      </c>
      <c r="Q27" s="519">
        <v>1785</v>
      </c>
      <c r="R27" s="518">
        <v>2153</v>
      </c>
      <c r="S27" s="519">
        <v>1920</v>
      </c>
      <c r="T27" s="518">
        <v>20117</v>
      </c>
      <c r="U27" s="509"/>
    </row>
    <row r="28" spans="2:21" ht="15" customHeight="1" x14ac:dyDescent="0.15">
      <c r="B28" s="7"/>
      <c r="C28" s="14">
        <v>4</v>
      </c>
      <c r="D28" s="30"/>
      <c r="E28" s="504" t="s">
        <v>265</v>
      </c>
      <c r="F28" s="505" t="s">
        <v>265</v>
      </c>
      <c r="G28" s="504" t="s">
        <v>265</v>
      </c>
      <c r="H28" s="66">
        <v>7623</v>
      </c>
      <c r="I28" s="64">
        <v>2261</v>
      </c>
      <c r="J28" s="66">
        <v>2520</v>
      </c>
      <c r="K28" s="64">
        <v>2406</v>
      </c>
      <c r="L28" s="66">
        <v>13248</v>
      </c>
      <c r="M28" s="64">
        <v>1281</v>
      </c>
      <c r="N28" s="66">
        <v>1470</v>
      </c>
      <c r="O28" s="64">
        <v>1387</v>
      </c>
      <c r="P28" s="66">
        <v>269466</v>
      </c>
      <c r="Q28" s="519">
        <v>1838</v>
      </c>
      <c r="R28" s="518">
        <v>2310</v>
      </c>
      <c r="S28" s="519">
        <v>2045</v>
      </c>
      <c r="T28" s="518">
        <v>21688</v>
      </c>
      <c r="U28" s="509"/>
    </row>
    <row r="29" spans="2:21" ht="15" customHeight="1" x14ac:dyDescent="0.15">
      <c r="B29" s="7"/>
      <c r="C29" s="14">
        <v>5</v>
      </c>
      <c r="D29" s="392"/>
      <c r="E29" s="504" t="s">
        <v>265</v>
      </c>
      <c r="F29" s="505" t="s">
        <v>265</v>
      </c>
      <c r="G29" s="504" t="s">
        <v>265</v>
      </c>
      <c r="H29" s="66">
        <v>6911</v>
      </c>
      <c r="I29" s="64">
        <v>2309</v>
      </c>
      <c r="J29" s="66">
        <v>2730</v>
      </c>
      <c r="K29" s="64">
        <v>2480</v>
      </c>
      <c r="L29" s="66">
        <v>30298</v>
      </c>
      <c r="M29" s="64">
        <v>1260</v>
      </c>
      <c r="N29" s="66">
        <v>1470</v>
      </c>
      <c r="O29" s="64">
        <v>1369</v>
      </c>
      <c r="P29" s="66">
        <v>313311</v>
      </c>
      <c r="Q29" s="64">
        <v>1890</v>
      </c>
      <c r="R29" s="66">
        <v>2310</v>
      </c>
      <c r="S29" s="64">
        <v>2093</v>
      </c>
      <c r="T29" s="66">
        <v>21323</v>
      </c>
      <c r="U29" s="509"/>
    </row>
    <row r="30" spans="2:21" ht="15" customHeight="1" x14ac:dyDescent="0.15">
      <c r="B30" s="7"/>
      <c r="C30" s="14">
        <v>6</v>
      </c>
      <c r="D30" s="392"/>
      <c r="E30" s="504" t="s">
        <v>265</v>
      </c>
      <c r="F30" s="505" t="s">
        <v>265</v>
      </c>
      <c r="G30" s="504" t="s">
        <v>265</v>
      </c>
      <c r="H30" s="66">
        <v>3402</v>
      </c>
      <c r="I30" s="64">
        <v>2062</v>
      </c>
      <c r="J30" s="66">
        <v>2468</v>
      </c>
      <c r="K30" s="64">
        <v>2271</v>
      </c>
      <c r="L30" s="66">
        <v>35782</v>
      </c>
      <c r="M30" s="64">
        <v>1239</v>
      </c>
      <c r="N30" s="66">
        <v>1470</v>
      </c>
      <c r="O30" s="64">
        <v>1364</v>
      </c>
      <c r="P30" s="66">
        <v>359437</v>
      </c>
      <c r="Q30" s="64">
        <v>1628</v>
      </c>
      <c r="R30" s="66">
        <v>2205</v>
      </c>
      <c r="S30" s="64">
        <v>1920</v>
      </c>
      <c r="T30" s="66">
        <v>29526</v>
      </c>
      <c r="U30" s="509"/>
    </row>
    <row r="31" spans="2:21" ht="15" customHeight="1" x14ac:dyDescent="0.15">
      <c r="B31" s="7"/>
      <c r="C31" s="14">
        <v>7</v>
      </c>
      <c r="D31" s="392"/>
      <c r="E31" s="513" t="s">
        <v>265</v>
      </c>
      <c r="F31" s="505" t="s">
        <v>265</v>
      </c>
      <c r="G31" s="504" t="s">
        <v>265</v>
      </c>
      <c r="H31" s="66">
        <v>2765</v>
      </c>
      <c r="I31" s="66">
        <v>2100</v>
      </c>
      <c r="J31" s="66">
        <v>2415</v>
      </c>
      <c r="K31" s="66">
        <v>2308</v>
      </c>
      <c r="L31" s="66">
        <v>20197</v>
      </c>
      <c r="M31" s="66">
        <v>1208</v>
      </c>
      <c r="N31" s="66">
        <v>1419</v>
      </c>
      <c r="O31" s="66">
        <v>1265</v>
      </c>
      <c r="P31" s="66">
        <v>273823</v>
      </c>
      <c r="Q31" s="65">
        <v>1680</v>
      </c>
      <c r="R31" s="66">
        <v>2232</v>
      </c>
      <c r="S31" s="64">
        <v>2029</v>
      </c>
      <c r="T31" s="66">
        <v>34312</v>
      </c>
      <c r="U31" s="509"/>
    </row>
    <row r="32" spans="2:21" ht="15" customHeight="1" x14ac:dyDescent="0.15">
      <c r="B32" s="7"/>
      <c r="C32" s="14">
        <v>8</v>
      </c>
      <c r="D32" s="392"/>
      <c r="E32" s="513" t="s">
        <v>55</v>
      </c>
      <c r="F32" s="505" t="s">
        <v>55</v>
      </c>
      <c r="G32" s="504" t="s">
        <v>55</v>
      </c>
      <c r="H32" s="65">
        <v>2653</v>
      </c>
      <c r="I32" s="468">
        <v>2226</v>
      </c>
      <c r="J32" s="469">
        <v>2594</v>
      </c>
      <c r="K32" s="273">
        <v>2434</v>
      </c>
      <c r="L32" s="469">
        <v>20257</v>
      </c>
      <c r="M32" s="31">
        <v>1158</v>
      </c>
      <c r="N32" s="53">
        <v>1351</v>
      </c>
      <c r="O32" s="42">
        <v>1223.5999999999999</v>
      </c>
      <c r="P32" s="53">
        <v>316998</v>
      </c>
      <c r="Q32" s="31">
        <v>1785</v>
      </c>
      <c r="R32" s="53">
        <v>2258</v>
      </c>
      <c r="S32" s="42">
        <v>2074</v>
      </c>
      <c r="T32" s="53">
        <v>35970</v>
      </c>
      <c r="U32" s="509"/>
    </row>
    <row r="33" spans="2:21" ht="15" customHeight="1" x14ac:dyDescent="0.15">
      <c r="B33" s="520"/>
      <c r="C33" s="521">
        <v>9</v>
      </c>
      <c r="D33" s="509"/>
      <c r="E33" s="513" t="s">
        <v>55</v>
      </c>
      <c r="F33" s="513" t="s">
        <v>55</v>
      </c>
      <c r="G33" s="513" t="s">
        <v>55</v>
      </c>
      <c r="H33" s="522">
        <v>3898.6</v>
      </c>
      <c r="I33" s="468">
        <v>2246</v>
      </c>
      <c r="J33" s="469">
        <v>2468</v>
      </c>
      <c r="K33" s="273">
        <v>2388</v>
      </c>
      <c r="L33" s="469">
        <v>32467</v>
      </c>
      <c r="M33" s="31">
        <v>1260</v>
      </c>
      <c r="N33" s="53">
        <v>1544</v>
      </c>
      <c r="O33" s="42">
        <v>1373</v>
      </c>
      <c r="P33" s="53">
        <v>313211</v>
      </c>
      <c r="Q33" s="53">
        <v>1890</v>
      </c>
      <c r="R33" s="53">
        <v>2258</v>
      </c>
      <c r="S33" s="42">
        <v>2093</v>
      </c>
      <c r="T33" s="53">
        <v>33634</v>
      </c>
      <c r="U33" s="509"/>
    </row>
    <row r="34" spans="2:21" ht="15" customHeight="1" x14ac:dyDescent="0.15">
      <c r="B34" s="520"/>
      <c r="C34" s="521">
        <v>10</v>
      </c>
      <c r="D34" s="523"/>
      <c r="E34" s="505" t="s">
        <v>55</v>
      </c>
      <c r="F34" s="505" t="s">
        <v>55</v>
      </c>
      <c r="G34" s="505" t="s">
        <v>55</v>
      </c>
      <c r="H34" s="514">
        <v>3160</v>
      </c>
      <c r="I34" s="469">
        <v>2236.5</v>
      </c>
      <c r="J34" s="469">
        <v>2572.5</v>
      </c>
      <c r="K34" s="469">
        <v>2406.0448051527005</v>
      </c>
      <c r="L34" s="469">
        <v>30314.6</v>
      </c>
      <c r="M34" s="514">
        <v>1260</v>
      </c>
      <c r="N34" s="514">
        <v>1530</v>
      </c>
      <c r="O34" s="514">
        <v>1358</v>
      </c>
      <c r="P34" s="524">
        <v>320770</v>
      </c>
      <c r="Q34" s="53">
        <v>1890</v>
      </c>
      <c r="R34" s="53">
        <v>2488.5</v>
      </c>
      <c r="S34" s="53">
        <v>2102.0563503846679</v>
      </c>
      <c r="T34" s="53">
        <v>14029.8</v>
      </c>
      <c r="U34" s="509"/>
    </row>
    <row r="35" spans="2:21" ht="15" customHeight="1" x14ac:dyDescent="0.15">
      <c r="B35" s="525"/>
      <c r="C35" s="512">
        <v>11</v>
      </c>
      <c r="D35" s="526"/>
      <c r="E35" s="527" t="s">
        <v>55</v>
      </c>
      <c r="F35" s="527" t="s">
        <v>55</v>
      </c>
      <c r="G35" s="527" t="s">
        <v>55</v>
      </c>
      <c r="H35" s="528">
        <v>3986</v>
      </c>
      <c r="I35" s="473">
        <v>2311</v>
      </c>
      <c r="J35" s="473">
        <v>2783</v>
      </c>
      <c r="K35" s="473">
        <v>2566</v>
      </c>
      <c r="L35" s="473">
        <v>34203</v>
      </c>
      <c r="M35" s="528">
        <v>1260</v>
      </c>
      <c r="N35" s="528">
        <v>1470</v>
      </c>
      <c r="O35" s="528">
        <v>1364</v>
      </c>
      <c r="P35" s="529">
        <v>314686</v>
      </c>
      <c r="Q35" s="55">
        <v>1943</v>
      </c>
      <c r="R35" s="55">
        <v>2489</v>
      </c>
      <c r="S35" s="55">
        <v>2085</v>
      </c>
      <c r="T35" s="54">
        <v>18393</v>
      </c>
      <c r="U35" s="509"/>
    </row>
    <row r="36" spans="2:21" ht="15" customHeight="1" x14ac:dyDescent="0.15">
      <c r="B36" s="486" t="s">
        <v>381</v>
      </c>
      <c r="C36" s="506" t="s">
        <v>383</v>
      </c>
      <c r="U36" s="509"/>
    </row>
    <row r="37" spans="2:21" ht="15" customHeight="1" x14ac:dyDescent="0.15">
      <c r="B37" s="487">
        <v>2</v>
      </c>
      <c r="C37" s="19" t="s">
        <v>392</v>
      </c>
      <c r="O37" s="509"/>
      <c r="P37" s="509"/>
      <c r="Q37" s="509"/>
      <c r="R37" s="509"/>
      <c r="S37" s="509"/>
      <c r="T37" s="509"/>
      <c r="U37" s="509"/>
    </row>
    <row r="38" spans="2:21" ht="12.75" customHeight="1" x14ac:dyDescent="0.15">
      <c r="B38" s="75"/>
      <c r="C38" s="19"/>
      <c r="H38" s="530"/>
      <c r="I38" s="273"/>
      <c r="J38" s="273"/>
      <c r="K38" s="273"/>
      <c r="L38" s="273"/>
      <c r="M38" s="42"/>
      <c r="N38" s="42"/>
      <c r="O38" s="42"/>
      <c r="P38" s="42"/>
      <c r="Q38" s="42"/>
      <c r="R38" s="42"/>
      <c r="S38" s="42"/>
      <c r="T38" s="42"/>
      <c r="U38" s="509"/>
    </row>
    <row r="39" spans="2:21" x14ac:dyDescent="0.15">
      <c r="H39" s="509"/>
      <c r="I39" s="42"/>
      <c r="J39" s="42"/>
      <c r="K39" s="42"/>
      <c r="L39" s="42"/>
      <c r="O39" s="509"/>
      <c r="P39" s="509"/>
      <c r="Q39" s="42"/>
      <c r="R39" s="42"/>
      <c r="S39" s="42"/>
      <c r="T39" s="42"/>
      <c r="U39" s="509"/>
    </row>
    <row r="40" spans="2:21" x14ac:dyDescent="0.15">
      <c r="H40" s="530"/>
      <c r="I40" s="273"/>
      <c r="J40" s="273"/>
      <c r="K40" s="273"/>
      <c r="L40" s="273"/>
      <c r="M40" s="531"/>
      <c r="N40" s="531"/>
      <c r="O40" s="531"/>
      <c r="P40" s="530"/>
      <c r="Q40" s="42"/>
      <c r="R40" s="42"/>
      <c r="S40" s="42"/>
      <c r="T40" s="42"/>
    </row>
    <row r="41" spans="2:21" x14ac:dyDescent="0.15">
      <c r="H41" s="530"/>
      <c r="I41" s="509"/>
      <c r="J41" s="509"/>
      <c r="K41" s="509"/>
      <c r="L41" s="509"/>
      <c r="M41" s="531"/>
      <c r="N41" s="531"/>
      <c r="O41" s="531"/>
      <c r="P41" s="509"/>
      <c r="Q41" s="509"/>
      <c r="R41" s="509"/>
      <c r="S41" s="509"/>
      <c r="T41" s="509"/>
    </row>
    <row r="42" spans="2:21" x14ac:dyDescent="0.15"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3:Y49"/>
  <sheetViews>
    <sheetView topLeftCell="A13" zoomScale="85" zoomScaleNormal="85" workbookViewId="0">
      <selection activeCell="T41" sqref="T41"/>
    </sheetView>
  </sheetViews>
  <sheetFormatPr defaultColWidth="7.5" defaultRowHeight="12" x14ac:dyDescent="0.15"/>
  <cols>
    <col min="1" max="1" width="0.875" style="19" customWidth="1"/>
    <col min="2" max="2" width="5.5" style="19" customWidth="1"/>
    <col min="3" max="3" width="2.875" style="19" customWidth="1"/>
    <col min="4" max="4" width="5.375" style="19" customWidth="1"/>
    <col min="5" max="5" width="5.25" style="19" customWidth="1"/>
    <col min="6" max="7" width="5.875" style="19" customWidth="1"/>
    <col min="8" max="8" width="7.875" style="19" customWidth="1"/>
    <col min="9" max="9" width="5.5" style="19" customWidth="1"/>
    <col min="10" max="11" width="5.875" style="19" customWidth="1"/>
    <col min="12" max="12" width="7.375" style="19" customWidth="1"/>
    <col min="13" max="13" width="5.125" style="19" customWidth="1"/>
    <col min="14" max="15" width="5.875" style="19" customWidth="1"/>
    <col min="16" max="16" width="7.5" style="19" customWidth="1"/>
    <col min="17" max="17" width="5.375" style="19" customWidth="1"/>
    <col min="18" max="19" width="5.875" style="19" customWidth="1"/>
    <col min="20" max="20" width="7.375" style="19" customWidth="1"/>
    <col min="21" max="21" width="5.125" style="19" customWidth="1"/>
    <col min="22" max="23" width="5.875" style="19" customWidth="1"/>
    <col min="24" max="24" width="8.75" style="19" customWidth="1"/>
    <col min="25" max="16384" width="7.5" style="19"/>
  </cols>
  <sheetData>
    <row r="3" spans="2:25" x14ac:dyDescent="0.15">
      <c r="B3" s="19" t="s">
        <v>393</v>
      </c>
    </row>
    <row r="4" spans="2:25" x14ac:dyDescent="0.15">
      <c r="X4" s="20" t="s">
        <v>20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2:25" x14ac:dyDescent="0.15">
      <c r="B6" s="15"/>
      <c r="C6" s="1" t="s">
        <v>0</v>
      </c>
      <c r="D6" s="98"/>
      <c r="E6" s="7" t="s">
        <v>113</v>
      </c>
      <c r="I6" s="7" t="s">
        <v>394</v>
      </c>
      <c r="M6" s="7" t="s">
        <v>395</v>
      </c>
      <c r="P6" s="9"/>
      <c r="Q6" s="7" t="s">
        <v>396</v>
      </c>
      <c r="R6" s="9"/>
      <c r="S6" s="9"/>
      <c r="T6" s="9"/>
      <c r="U6" s="7" t="s">
        <v>116</v>
      </c>
      <c r="V6" s="9"/>
      <c r="W6" s="9"/>
      <c r="X6" s="30"/>
    </row>
    <row r="7" spans="2:25" x14ac:dyDescent="0.15">
      <c r="B7" s="7"/>
      <c r="C7" s="10"/>
      <c r="D7" s="18"/>
      <c r="E7" s="7"/>
      <c r="F7" s="9"/>
      <c r="G7" s="9"/>
      <c r="H7" s="9"/>
      <c r="I7" s="27" t="s">
        <v>118</v>
      </c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 t="s">
        <v>397</v>
      </c>
      <c r="V7" s="28"/>
      <c r="W7" s="28"/>
      <c r="X7" s="29"/>
    </row>
    <row r="8" spans="2:25" x14ac:dyDescent="0.15">
      <c r="B8" s="456" t="s">
        <v>316</v>
      </c>
      <c r="C8" s="457"/>
      <c r="D8" s="458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5" x14ac:dyDescent="0.15">
      <c r="B10" s="7" t="s">
        <v>72</v>
      </c>
      <c r="C10" s="9">
        <v>19</v>
      </c>
      <c r="D10" s="19" t="s">
        <v>105</v>
      </c>
      <c r="E10" s="65" t="s">
        <v>265</v>
      </c>
      <c r="F10" s="66" t="s">
        <v>265</v>
      </c>
      <c r="G10" s="81" t="s">
        <v>265</v>
      </c>
      <c r="H10" s="66" t="s">
        <v>265</v>
      </c>
      <c r="I10" s="65" t="s">
        <v>265</v>
      </c>
      <c r="J10" s="66" t="s">
        <v>265</v>
      </c>
      <c r="K10" s="81" t="s">
        <v>265</v>
      </c>
      <c r="L10" s="66" t="s">
        <v>265</v>
      </c>
      <c r="M10" s="65" t="s">
        <v>265</v>
      </c>
      <c r="N10" s="66" t="s">
        <v>265</v>
      </c>
      <c r="O10" s="81" t="s">
        <v>265</v>
      </c>
      <c r="P10" s="66" t="s">
        <v>265</v>
      </c>
      <c r="Q10" s="65" t="s">
        <v>265</v>
      </c>
      <c r="R10" s="66" t="s">
        <v>265</v>
      </c>
      <c r="S10" s="81" t="s">
        <v>265</v>
      </c>
      <c r="T10" s="66" t="s">
        <v>265</v>
      </c>
      <c r="U10" s="65" t="s">
        <v>265</v>
      </c>
      <c r="V10" s="66" t="s">
        <v>265</v>
      </c>
      <c r="W10" s="81" t="s">
        <v>265</v>
      </c>
      <c r="X10" s="71" t="s">
        <v>265</v>
      </c>
      <c r="Y10" s="9"/>
    </row>
    <row r="11" spans="2:25" x14ac:dyDescent="0.15">
      <c r="B11" s="7"/>
      <c r="C11" s="9">
        <v>20</v>
      </c>
      <c r="E11" s="65" t="s">
        <v>265</v>
      </c>
      <c r="F11" s="65" t="s">
        <v>265</v>
      </c>
      <c r="G11" s="65" t="s">
        <v>265</v>
      </c>
      <c r="H11" s="65" t="s">
        <v>265</v>
      </c>
      <c r="I11" s="65" t="s">
        <v>265</v>
      </c>
      <c r="J11" s="65" t="s">
        <v>265</v>
      </c>
      <c r="K11" s="65" t="s">
        <v>265</v>
      </c>
      <c r="L11" s="65" t="s">
        <v>265</v>
      </c>
      <c r="M11" s="65" t="s">
        <v>265</v>
      </c>
      <c r="N11" s="65" t="s">
        <v>265</v>
      </c>
      <c r="O11" s="65" t="s">
        <v>265</v>
      </c>
      <c r="P11" s="65" t="s">
        <v>265</v>
      </c>
      <c r="Q11" s="65" t="s">
        <v>265</v>
      </c>
      <c r="R11" s="65" t="s">
        <v>265</v>
      </c>
      <c r="S11" s="65" t="s">
        <v>265</v>
      </c>
      <c r="T11" s="65" t="s">
        <v>265</v>
      </c>
      <c r="U11" s="65" t="s">
        <v>265</v>
      </c>
      <c r="V11" s="65" t="s">
        <v>265</v>
      </c>
      <c r="W11" s="65" t="s">
        <v>265</v>
      </c>
      <c r="X11" s="66" t="s">
        <v>265</v>
      </c>
      <c r="Y11" s="9"/>
    </row>
    <row r="12" spans="2:25" x14ac:dyDescent="0.15">
      <c r="B12" s="10"/>
      <c r="C12" s="12">
        <v>21</v>
      </c>
      <c r="D12" s="12"/>
      <c r="E12" s="67" t="s">
        <v>265</v>
      </c>
      <c r="F12" s="68" t="s">
        <v>265</v>
      </c>
      <c r="G12" s="124">
        <v>0</v>
      </c>
      <c r="H12" s="68" t="s">
        <v>265</v>
      </c>
      <c r="I12" s="67" t="s">
        <v>265</v>
      </c>
      <c r="J12" s="68" t="s">
        <v>265</v>
      </c>
      <c r="K12" s="124">
        <v>0</v>
      </c>
      <c r="L12" s="68" t="s">
        <v>265</v>
      </c>
      <c r="M12" s="67" t="s">
        <v>265</v>
      </c>
      <c r="N12" s="68" t="s">
        <v>265</v>
      </c>
      <c r="O12" s="124">
        <v>0</v>
      </c>
      <c r="P12" s="68" t="s">
        <v>265</v>
      </c>
      <c r="Q12" s="67" t="s">
        <v>265</v>
      </c>
      <c r="R12" s="68" t="s">
        <v>265</v>
      </c>
      <c r="S12" s="124">
        <v>0</v>
      </c>
      <c r="T12" s="68" t="s">
        <v>265</v>
      </c>
      <c r="U12" s="67" t="s">
        <v>265</v>
      </c>
      <c r="V12" s="68" t="s">
        <v>265</v>
      </c>
      <c r="W12" s="124">
        <v>0</v>
      </c>
      <c r="X12" s="68" t="s">
        <v>265</v>
      </c>
      <c r="Y12" s="9"/>
    </row>
    <row r="13" spans="2:25" ht="11.1" customHeight="1" x14ac:dyDescent="0.15">
      <c r="B13" s="7" t="s">
        <v>398</v>
      </c>
      <c r="C13" s="9">
        <v>3</v>
      </c>
      <c r="D13" s="9"/>
      <c r="E13" s="65" t="s">
        <v>265</v>
      </c>
      <c r="F13" s="65" t="s">
        <v>265</v>
      </c>
      <c r="G13" s="65" t="s">
        <v>265</v>
      </c>
      <c r="H13" s="65" t="s">
        <v>265</v>
      </c>
      <c r="I13" s="65" t="s">
        <v>265</v>
      </c>
      <c r="J13" s="65" t="s">
        <v>265</v>
      </c>
      <c r="K13" s="65" t="s">
        <v>265</v>
      </c>
      <c r="L13" s="65" t="s">
        <v>265</v>
      </c>
      <c r="M13" s="65" t="s">
        <v>265</v>
      </c>
      <c r="N13" s="65" t="s">
        <v>265</v>
      </c>
      <c r="O13" s="65" t="s">
        <v>265</v>
      </c>
      <c r="P13" s="65" t="s">
        <v>265</v>
      </c>
      <c r="Q13" s="65" t="s">
        <v>265</v>
      </c>
      <c r="R13" s="65" t="s">
        <v>265</v>
      </c>
      <c r="S13" s="65" t="s">
        <v>265</v>
      </c>
      <c r="T13" s="65" t="s">
        <v>265</v>
      </c>
      <c r="U13" s="65" t="s">
        <v>265</v>
      </c>
      <c r="V13" s="65" t="s">
        <v>265</v>
      </c>
      <c r="W13" s="65" t="s">
        <v>265</v>
      </c>
      <c r="X13" s="66" t="s">
        <v>265</v>
      </c>
      <c r="Y13" s="9"/>
    </row>
    <row r="14" spans="2:25" ht="11.1" customHeight="1" x14ac:dyDescent="0.15">
      <c r="B14" s="7"/>
      <c r="C14" s="9">
        <v>4</v>
      </c>
      <c r="D14" s="9"/>
      <c r="E14" s="65" t="s">
        <v>265</v>
      </c>
      <c r="F14" s="65" t="s">
        <v>265</v>
      </c>
      <c r="G14" s="65" t="s">
        <v>265</v>
      </c>
      <c r="H14" s="65" t="s">
        <v>265</v>
      </c>
      <c r="I14" s="65" t="s">
        <v>265</v>
      </c>
      <c r="J14" s="65" t="s">
        <v>265</v>
      </c>
      <c r="K14" s="65" t="s">
        <v>265</v>
      </c>
      <c r="L14" s="65" t="s">
        <v>265</v>
      </c>
      <c r="M14" s="65" t="s">
        <v>265</v>
      </c>
      <c r="N14" s="65" t="s">
        <v>265</v>
      </c>
      <c r="O14" s="65" t="s">
        <v>265</v>
      </c>
      <c r="P14" s="65" t="s">
        <v>265</v>
      </c>
      <c r="Q14" s="65" t="s">
        <v>265</v>
      </c>
      <c r="R14" s="65" t="s">
        <v>265</v>
      </c>
      <c r="S14" s="65" t="s">
        <v>265</v>
      </c>
      <c r="T14" s="65" t="s">
        <v>265</v>
      </c>
      <c r="U14" s="65" t="s">
        <v>265</v>
      </c>
      <c r="V14" s="65" t="s">
        <v>265</v>
      </c>
      <c r="W14" s="65" t="s">
        <v>265</v>
      </c>
      <c r="X14" s="66" t="s">
        <v>265</v>
      </c>
      <c r="Y14" s="9"/>
    </row>
    <row r="15" spans="2:25" ht="11.1" customHeight="1" x14ac:dyDescent="0.15">
      <c r="B15" s="7"/>
      <c r="C15" s="9">
        <v>5</v>
      </c>
      <c r="D15" s="9"/>
      <c r="E15" s="65" t="s">
        <v>265</v>
      </c>
      <c r="F15" s="65" t="s">
        <v>265</v>
      </c>
      <c r="G15" s="65" t="s">
        <v>265</v>
      </c>
      <c r="H15" s="65" t="s">
        <v>265</v>
      </c>
      <c r="I15" s="65" t="s">
        <v>265</v>
      </c>
      <c r="J15" s="65" t="s">
        <v>265</v>
      </c>
      <c r="K15" s="65" t="s">
        <v>265</v>
      </c>
      <c r="L15" s="65" t="s">
        <v>265</v>
      </c>
      <c r="M15" s="65" t="s">
        <v>265</v>
      </c>
      <c r="N15" s="65" t="s">
        <v>265</v>
      </c>
      <c r="O15" s="65" t="s">
        <v>265</v>
      </c>
      <c r="P15" s="65" t="s">
        <v>265</v>
      </c>
      <c r="Q15" s="65" t="s">
        <v>265</v>
      </c>
      <c r="R15" s="65" t="s">
        <v>265</v>
      </c>
      <c r="S15" s="65" t="s">
        <v>265</v>
      </c>
      <c r="T15" s="65" t="s">
        <v>265</v>
      </c>
      <c r="U15" s="65" t="s">
        <v>265</v>
      </c>
      <c r="V15" s="65" t="s">
        <v>265</v>
      </c>
      <c r="W15" s="65" t="s">
        <v>265</v>
      </c>
      <c r="X15" s="66" t="s">
        <v>265</v>
      </c>
      <c r="Y15" s="9"/>
    </row>
    <row r="16" spans="2:25" ht="11.1" customHeight="1" x14ac:dyDescent="0.15">
      <c r="B16" s="7"/>
      <c r="C16" s="9">
        <v>6</v>
      </c>
      <c r="D16" s="9"/>
      <c r="E16" s="65" t="s">
        <v>265</v>
      </c>
      <c r="F16" s="65" t="s">
        <v>265</v>
      </c>
      <c r="G16" s="65" t="s">
        <v>265</v>
      </c>
      <c r="H16" s="65" t="s">
        <v>265</v>
      </c>
      <c r="I16" s="65" t="s">
        <v>265</v>
      </c>
      <c r="J16" s="65" t="s">
        <v>265</v>
      </c>
      <c r="K16" s="65" t="s">
        <v>265</v>
      </c>
      <c r="L16" s="65" t="s">
        <v>265</v>
      </c>
      <c r="M16" s="65" t="s">
        <v>265</v>
      </c>
      <c r="N16" s="65" t="s">
        <v>265</v>
      </c>
      <c r="O16" s="65" t="s">
        <v>265</v>
      </c>
      <c r="P16" s="65" t="s">
        <v>265</v>
      </c>
      <c r="Q16" s="65" t="s">
        <v>265</v>
      </c>
      <c r="R16" s="65" t="s">
        <v>265</v>
      </c>
      <c r="S16" s="65" t="s">
        <v>265</v>
      </c>
      <c r="T16" s="65" t="s">
        <v>265</v>
      </c>
      <c r="U16" s="65" t="s">
        <v>265</v>
      </c>
      <c r="V16" s="65" t="s">
        <v>265</v>
      </c>
      <c r="W16" s="65" t="s">
        <v>265</v>
      </c>
      <c r="X16" s="66" t="s">
        <v>265</v>
      </c>
      <c r="Y16" s="9"/>
    </row>
    <row r="17" spans="2:25" ht="11.1" customHeight="1" x14ac:dyDescent="0.15">
      <c r="B17" s="7"/>
      <c r="C17" s="9">
        <v>7</v>
      </c>
      <c r="D17" s="9"/>
      <c r="E17" s="65" t="s">
        <v>265</v>
      </c>
      <c r="F17" s="65" t="s">
        <v>265</v>
      </c>
      <c r="G17" s="65" t="s">
        <v>265</v>
      </c>
      <c r="H17" s="65" t="s">
        <v>265</v>
      </c>
      <c r="I17" s="65" t="s">
        <v>265</v>
      </c>
      <c r="J17" s="65" t="s">
        <v>265</v>
      </c>
      <c r="K17" s="65" t="s">
        <v>265</v>
      </c>
      <c r="L17" s="65" t="s">
        <v>265</v>
      </c>
      <c r="M17" s="65" t="s">
        <v>265</v>
      </c>
      <c r="N17" s="65" t="s">
        <v>265</v>
      </c>
      <c r="O17" s="65" t="s">
        <v>265</v>
      </c>
      <c r="P17" s="65" t="s">
        <v>265</v>
      </c>
      <c r="Q17" s="65" t="s">
        <v>265</v>
      </c>
      <c r="R17" s="65" t="s">
        <v>265</v>
      </c>
      <c r="S17" s="65" t="s">
        <v>265</v>
      </c>
      <c r="T17" s="65" t="s">
        <v>265</v>
      </c>
      <c r="U17" s="65" t="s">
        <v>265</v>
      </c>
      <c r="V17" s="65" t="s">
        <v>265</v>
      </c>
      <c r="W17" s="65" t="s">
        <v>265</v>
      </c>
      <c r="X17" s="66" t="s">
        <v>265</v>
      </c>
      <c r="Y17" s="9"/>
    </row>
    <row r="18" spans="2:25" ht="11.1" customHeight="1" x14ac:dyDescent="0.15">
      <c r="B18" s="7"/>
      <c r="C18" s="9">
        <v>8</v>
      </c>
      <c r="D18" s="9"/>
      <c r="E18" s="65" t="s">
        <v>265</v>
      </c>
      <c r="F18" s="65" t="s">
        <v>265</v>
      </c>
      <c r="G18" s="65" t="s">
        <v>265</v>
      </c>
      <c r="H18" s="65" t="s">
        <v>265</v>
      </c>
      <c r="I18" s="65" t="s">
        <v>265</v>
      </c>
      <c r="J18" s="65" t="s">
        <v>265</v>
      </c>
      <c r="K18" s="65" t="s">
        <v>265</v>
      </c>
      <c r="L18" s="65" t="s">
        <v>265</v>
      </c>
      <c r="M18" s="65" t="s">
        <v>265</v>
      </c>
      <c r="N18" s="65" t="s">
        <v>265</v>
      </c>
      <c r="O18" s="65" t="s">
        <v>265</v>
      </c>
      <c r="P18" s="65" t="s">
        <v>265</v>
      </c>
      <c r="Q18" s="65" t="s">
        <v>265</v>
      </c>
      <c r="R18" s="65" t="s">
        <v>265</v>
      </c>
      <c r="S18" s="65" t="s">
        <v>265</v>
      </c>
      <c r="T18" s="65" t="s">
        <v>265</v>
      </c>
      <c r="U18" s="65" t="s">
        <v>265</v>
      </c>
      <c r="V18" s="65" t="s">
        <v>265</v>
      </c>
      <c r="W18" s="65" t="s">
        <v>265</v>
      </c>
      <c r="X18" s="66" t="s">
        <v>265</v>
      </c>
      <c r="Y18" s="9"/>
    </row>
    <row r="19" spans="2:25" ht="11.1" customHeight="1" x14ac:dyDescent="0.15">
      <c r="B19" s="7"/>
      <c r="C19" s="9">
        <v>9</v>
      </c>
      <c r="D19" s="9"/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3">
        <v>0</v>
      </c>
      <c r="Y19" s="9"/>
    </row>
    <row r="20" spans="2:25" ht="11.1" customHeight="1" x14ac:dyDescent="0.15">
      <c r="B20" s="7"/>
      <c r="C20" s="9">
        <v>10</v>
      </c>
      <c r="D20" s="30"/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9"/>
    </row>
    <row r="21" spans="2:25" ht="11.1" customHeight="1" x14ac:dyDescent="0.15">
      <c r="B21" s="10"/>
      <c r="C21" s="12">
        <v>11</v>
      </c>
      <c r="D21" s="18"/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0</v>
      </c>
      <c r="U21" s="125">
        <v>0</v>
      </c>
      <c r="V21" s="125">
        <v>0</v>
      </c>
      <c r="W21" s="125">
        <v>0</v>
      </c>
      <c r="X21" s="135">
        <v>0</v>
      </c>
      <c r="Y21" s="9"/>
    </row>
    <row r="22" spans="2:25" ht="11.1" customHeight="1" x14ac:dyDescent="0.15">
      <c r="B22" s="7" t="s">
        <v>174</v>
      </c>
      <c r="C22" s="9"/>
      <c r="E22" s="65"/>
      <c r="F22" s="66"/>
      <c r="G22" s="64"/>
      <c r="H22" s="66"/>
      <c r="I22" s="65"/>
      <c r="J22" s="66"/>
      <c r="K22" s="64"/>
      <c r="L22" s="66"/>
      <c r="M22" s="65"/>
      <c r="N22" s="66"/>
      <c r="O22" s="64"/>
      <c r="P22" s="66"/>
      <c r="Q22" s="65"/>
      <c r="R22" s="66"/>
      <c r="S22" s="64"/>
      <c r="T22" s="66"/>
      <c r="U22" s="65"/>
      <c r="V22" s="66"/>
      <c r="W22" s="64"/>
      <c r="X22" s="66"/>
      <c r="Y22" s="9"/>
    </row>
    <row r="23" spans="2:25" ht="11.1" customHeight="1" x14ac:dyDescent="0.15">
      <c r="B23" s="7"/>
      <c r="C23" s="9"/>
      <c r="E23" s="65"/>
      <c r="F23" s="66"/>
      <c r="G23" s="64"/>
      <c r="H23" s="66"/>
      <c r="I23" s="65"/>
      <c r="J23" s="66"/>
      <c r="K23" s="64"/>
      <c r="L23" s="66"/>
      <c r="M23" s="65"/>
      <c r="N23" s="66"/>
      <c r="O23" s="64"/>
      <c r="P23" s="66"/>
      <c r="Q23" s="65"/>
      <c r="R23" s="66"/>
      <c r="S23" s="64"/>
      <c r="T23" s="66"/>
      <c r="U23" s="65"/>
      <c r="V23" s="66"/>
      <c r="W23" s="64"/>
      <c r="X23" s="66"/>
      <c r="Y23" s="9"/>
    </row>
    <row r="24" spans="2:25" ht="11.1" customHeight="1" x14ac:dyDescent="0.15">
      <c r="B24" s="103">
        <v>40483</v>
      </c>
      <c r="C24" s="104"/>
      <c r="D24" s="105">
        <v>40497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9"/>
    </row>
    <row r="25" spans="2:25" ht="11.1" customHeight="1" x14ac:dyDescent="0.15">
      <c r="B25" s="532">
        <v>40498</v>
      </c>
      <c r="C25" s="104"/>
      <c r="D25" s="119">
        <v>40512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5">
        <v>0</v>
      </c>
      <c r="Y25" s="9"/>
    </row>
    <row r="26" spans="2:25" x14ac:dyDescent="0.15">
      <c r="B26" s="7"/>
      <c r="C26" s="1" t="s">
        <v>0</v>
      </c>
      <c r="D26" s="98"/>
      <c r="E26" s="7" t="s">
        <v>399</v>
      </c>
      <c r="I26" s="7" t="s">
        <v>400</v>
      </c>
      <c r="M26" s="7" t="s">
        <v>121</v>
      </c>
      <c r="P26" s="9"/>
      <c r="Q26" s="7" t="s">
        <v>401</v>
      </c>
      <c r="R26" s="9"/>
      <c r="S26" s="9"/>
      <c r="T26" s="9"/>
      <c r="U26" s="7" t="s">
        <v>402</v>
      </c>
      <c r="V26" s="9"/>
      <c r="W26" s="9"/>
      <c r="X26" s="30"/>
    </row>
    <row r="27" spans="2:25" x14ac:dyDescent="0.15">
      <c r="B27" s="7"/>
      <c r="C27" s="10"/>
      <c r="D27" s="18"/>
      <c r="E27" s="27" t="s">
        <v>53</v>
      </c>
      <c r="F27" s="28"/>
      <c r="G27" s="28"/>
      <c r="H27" s="28"/>
      <c r="I27" s="27" t="s">
        <v>118</v>
      </c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5" x14ac:dyDescent="0.15">
      <c r="B28" s="456" t="s">
        <v>316</v>
      </c>
      <c r="C28" s="457"/>
      <c r="D28" s="458"/>
      <c r="E28" s="1" t="s">
        <v>5</v>
      </c>
      <c r="F28" s="2" t="s">
        <v>6</v>
      </c>
      <c r="G28" s="3" t="s">
        <v>7</v>
      </c>
      <c r="H28" s="2" t="s">
        <v>8</v>
      </c>
      <c r="I28" s="1" t="s">
        <v>5</v>
      </c>
      <c r="J28" s="2" t="s">
        <v>6</v>
      </c>
      <c r="K28" s="3" t="s">
        <v>7</v>
      </c>
      <c r="L28" s="2" t="s">
        <v>8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5" x14ac:dyDescent="0.15">
      <c r="B30" s="7" t="s">
        <v>72</v>
      </c>
      <c r="C30" s="9">
        <v>19</v>
      </c>
      <c r="D30" s="19" t="s">
        <v>105</v>
      </c>
      <c r="E30" s="65" t="s">
        <v>265</v>
      </c>
      <c r="F30" s="66" t="s">
        <v>265</v>
      </c>
      <c r="G30" s="64" t="s">
        <v>265</v>
      </c>
      <c r="H30" s="66" t="s">
        <v>265</v>
      </c>
      <c r="I30" s="65" t="s">
        <v>265</v>
      </c>
      <c r="J30" s="66" t="s">
        <v>265</v>
      </c>
      <c r="K30" s="64" t="s">
        <v>265</v>
      </c>
      <c r="L30" s="66" t="s">
        <v>265</v>
      </c>
      <c r="M30" s="65" t="s">
        <v>265</v>
      </c>
      <c r="N30" s="66" t="s">
        <v>265</v>
      </c>
      <c r="O30" s="64" t="s">
        <v>265</v>
      </c>
      <c r="P30" s="66" t="s">
        <v>265</v>
      </c>
      <c r="Q30" s="7"/>
      <c r="R30" s="8"/>
      <c r="S30" s="9"/>
      <c r="T30" s="8"/>
      <c r="U30" s="7"/>
      <c r="V30" s="8"/>
      <c r="W30" s="9"/>
      <c r="X30" s="63"/>
      <c r="Y30" s="9"/>
    </row>
    <row r="31" spans="2:25" x14ac:dyDescent="0.15">
      <c r="B31" s="7"/>
      <c r="C31" s="9">
        <v>20</v>
      </c>
      <c r="E31" s="65" t="s">
        <v>265</v>
      </c>
      <c r="F31" s="66" t="s">
        <v>265</v>
      </c>
      <c r="G31" s="64" t="s">
        <v>265</v>
      </c>
      <c r="H31" s="66" t="s">
        <v>265</v>
      </c>
      <c r="I31" s="65" t="s">
        <v>265</v>
      </c>
      <c r="J31" s="66" t="s">
        <v>265</v>
      </c>
      <c r="K31" s="64" t="s">
        <v>265</v>
      </c>
      <c r="L31" s="66" t="s">
        <v>265</v>
      </c>
      <c r="M31" s="65" t="s">
        <v>265</v>
      </c>
      <c r="N31" s="66" t="s">
        <v>265</v>
      </c>
      <c r="O31" s="64" t="s">
        <v>265</v>
      </c>
      <c r="P31" s="66" t="s">
        <v>265</v>
      </c>
      <c r="Q31" s="7">
        <v>872</v>
      </c>
      <c r="R31" s="8">
        <v>1050</v>
      </c>
      <c r="S31" s="9">
        <v>971</v>
      </c>
      <c r="T31" s="8">
        <v>20223</v>
      </c>
      <c r="U31" s="7">
        <v>735</v>
      </c>
      <c r="V31" s="8">
        <v>840</v>
      </c>
      <c r="W31" s="9">
        <v>780</v>
      </c>
      <c r="X31" s="8">
        <v>3419</v>
      </c>
      <c r="Y31" s="9"/>
    </row>
    <row r="32" spans="2:25" x14ac:dyDescent="0.15">
      <c r="B32" s="10"/>
      <c r="C32" s="12">
        <v>21</v>
      </c>
      <c r="D32" s="12"/>
      <c r="E32" s="68" t="s">
        <v>265</v>
      </c>
      <c r="F32" s="68" t="s">
        <v>265</v>
      </c>
      <c r="G32" s="124">
        <v>0</v>
      </c>
      <c r="H32" s="68" t="s">
        <v>265</v>
      </c>
      <c r="I32" s="68" t="s">
        <v>265</v>
      </c>
      <c r="J32" s="68" t="s">
        <v>265</v>
      </c>
      <c r="K32" s="124">
        <v>0</v>
      </c>
      <c r="L32" s="68" t="s">
        <v>265</v>
      </c>
      <c r="M32" s="68" t="s">
        <v>265</v>
      </c>
      <c r="N32" s="68" t="s">
        <v>265</v>
      </c>
      <c r="O32" s="124">
        <v>0</v>
      </c>
      <c r="P32" s="68" t="s">
        <v>265</v>
      </c>
      <c r="Q32" s="10">
        <v>798</v>
      </c>
      <c r="R32" s="11">
        <v>1158</v>
      </c>
      <c r="S32" s="12">
        <v>929</v>
      </c>
      <c r="T32" s="11">
        <v>178765</v>
      </c>
      <c r="U32" s="10">
        <v>588</v>
      </c>
      <c r="V32" s="11">
        <v>882</v>
      </c>
      <c r="W32" s="12">
        <v>723</v>
      </c>
      <c r="X32" s="11">
        <v>35659</v>
      </c>
      <c r="Y32" s="9"/>
    </row>
    <row r="33" spans="2:25" x14ac:dyDescent="0.15">
      <c r="B33" s="7" t="s">
        <v>398</v>
      </c>
      <c r="C33" s="9">
        <v>3</v>
      </c>
      <c r="D33" s="9"/>
      <c r="E33" s="65" t="s">
        <v>265</v>
      </c>
      <c r="F33" s="65" t="s">
        <v>265</v>
      </c>
      <c r="G33" s="65" t="s">
        <v>265</v>
      </c>
      <c r="H33" s="65" t="s">
        <v>265</v>
      </c>
      <c r="I33" s="65" t="s">
        <v>265</v>
      </c>
      <c r="J33" s="65" t="s">
        <v>265</v>
      </c>
      <c r="K33" s="65" t="s">
        <v>265</v>
      </c>
      <c r="L33" s="65" t="s">
        <v>265</v>
      </c>
      <c r="M33" s="65" t="s">
        <v>265</v>
      </c>
      <c r="N33" s="65" t="s">
        <v>265</v>
      </c>
      <c r="O33" s="65" t="s">
        <v>265</v>
      </c>
      <c r="P33" s="65" t="s">
        <v>265</v>
      </c>
      <c r="Q33" s="7">
        <v>882</v>
      </c>
      <c r="R33" s="8">
        <v>1071</v>
      </c>
      <c r="S33" s="9">
        <v>996</v>
      </c>
      <c r="T33" s="8">
        <v>19742</v>
      </c>
      <c r="U33" s="7">
        <v>714</v>
      </c>
      <c r="V33" s="8">
        <v>840</v>
      </c>
      <c r="W33" s="9">
        <v>804</v>
      </c>
      <c r="X33" s="8">
        <v>693</v>
      </c>
      <c r="Y33" s="9"/>
    </row>
    <row r="34" spans="2:25" x14ac:dyDescent="0.15">
      <c r="B34" s="7"/>
      <c r="C34" s="9">
        <v>4</v>
      </c>
      <c r="D34" s="9"/>
      <c r="E34" s="65" t="s">
        <v>265</v>
      </c>
      <c r="F34" s="65" t="s">
        <v>265</v>
      </c>
      <c r="G34" s="65" t="s">
        <v>265</v>
      </c>
      <c r="H34" s="65" t="s">
        <v>265</v>
      </c>
      <c r="I34" s="65" t="s">
        <v>265</v>
      </c>
      <c r="J34" s="65" t="s">
        <v>265</v>
      </c>
      <c r="K34" s="65" t="s">
        <v>265</v>
      </c>
      <c r="L34" s="65" t="s">
        <v>265</v>
      </c>
      <c r="M34" s="65" t="s">
        <v>265</v>
      </c>
      <c r="N34" s="65" t="s">
        <v>265</v>
      </c>
      <c r="O34" s="65" t="s">
        <v>265</v>
      </c>
      <c r="P34" s="65" t="s">
        <v>265</v>
      </c>
      <c r="Q34" s="7">
        <v>861</v>
      </c>
      <c r="R34" s="8">
        <v>1071</v>
      </c>
      <c r="S34" s="9">
        <v>1022</v>
      </c>
      <c r="T34" s="8">
        <v>12533</v>
      </c>
      <c r="U34" s="7">
        <v>746</v>
      </c>
      <c r="V34" s="8">
        <v>840</v>
      </c>
      <c r="W34" s="9">
        <v>805</v>
      </c>
      <c r="X34" s="8">
        <v>613</v>
      </c>
      <c r="Y34" s="9"/>
    </row>
    <row r="35" spans="2:25" x14ac:dyDescent="0.15">
      <c r="B35" s="7"/>
      <c r="C35" s="9">
        <v>5</v>
      </c>
      <c r="D35" s="9"/>
      <c r="E35" s="65" t="s">
        <v>265</v>
      </c>
      <c r="F35" s="65" t="s">
        <v>265</v>
      </c>
      <c r="G35" s="65" t="s">
        <v>265</v>
      </c>
      <c r="H35" s="65" t="s">
        <v>265</v>
      </c>
      <c r="I35" s="65" t="s">
        <v>265</v>
      </c>
      <c r="J35" s="65" t="s">
        <v>265</v>
      </c>
      <c r="K35" s="65" t="s">
        <v>265</v>
      </c>
      <c r="L35" s="65" t="s">
        <v>265</v>
      </c>
      <c r="M35" s="65" t="s">
        <v>265</v>
      </c>
      <c r="N35" s="65" t="s">
        <v>265</v>
      </c>
      <c r="O35" s="65" t="s">
        <v>265</v>
      </c>
      <c r="P35" s="65" t="s">
        <v>265</v>
      </c>
      <c r="Q35" s="7">
        <v>893</v>
      </c>
      <c r="R35" s="8">
        <v>1071</v>
      </c>
      <c r="S35" s="9">
        <v>1000</v>
      </c>
      <c r="T35" s="8">
        <v>14633</v>
      </c>
      <c r="U35" s="7">
        <v>788</v>
      </c>
      <c r="V35" s="8">
        <v>903</v>
      </c>
      <c r="W35" s="9">
        <v>828</v>
      </c>
      <c r="X35" s="8">
        <v>850</v>
      </c>
      <c r="Y35" s="9"/>
    </row>
    <row r="36" spans="2:25" x14ac:dyDescent="0.15">
      <c r="B36" s="7"/>
      <c r="C36" s="9">
        <v>6</v>
      </c>
      <c r="D36" s="9"/>
      <c r="E36" s="65" t="s">
        <v>265</v>
      </c>
      <c r="F36" s="65" t="s">
        <v>265</v>
      </c>
      <c r="G36" s="65" t="s">
        <v>265</v>
      </c>
      <c r="H36" s="65" t="s">
        <v>265</v>
      </c>
      <c r="I36" s="65" t="s">
        <v>265</v>
      </c>
      <c r="J36" s="65" t="s">
        <v>265</v>
      </c>
      <c r="K36" s="65" t="s">
        <v>265</v>
      </c>
      <c r="L36" s="65" t="s">
        <v>265</v>
      </c>
      <c r="M36" s="65" t="s">
        <v>265</v>
      </c>
      <c r="N36" s="65" t="s">
        <v>265</v>
      </c>
      <c r="O36" s="65" t="s">
        <v>265</v>
      </c>
      <c r="P36" s="65" t="s">
        <v>265</v>
      </c>
      <c r="Q36" s="7">
        <v>882</v>
      </c>
      <c r="R36" s="8">
        <v>1050</v>
      </c>
      <c r="S36" s="9">
        <v>961</v>
      </c>
      <c r="T36" s="8">
        <v>20905</v>
      </c>
      <c r="U36" s="7">
        <v>683</v>
      </c>
      <c r="V36" s="8">
        <v>840</v>
      </c>
      <c r="W36" s="9">
        <v>800</v>
      </c>
      <c r="X36" s="8">
        <v>955</v>
      </c>
      <c r="Y36" s="9"/>
    </row>
    <row r="37" spans="2:25" x14ac:dyDescent="0.15">
      <c r="B37" s="7"/>
      <c r="C37" s="9">
        <v>7</v>
      </c>
      <c r="D37" s="9"/>
      <c r="E37" s="65" t="s">
        <v>265</v>
      </c>
      <c r="F37" s="65" t="s">
        <v>265</v>
      </c>
      <c r="G37" s="65" t="s">
        <v>265</v>
      </c>
      <c r="H37" s="65" t="s">
        <v>265</v>
      </c>
      <c r="I37" s="65" t="s">
        <v>265</v>
      </c>
      <c r="J37" s="65" t="s">
        <v>265</v>
      </c>
      <c r="K37" s="65" t="s">
        <v>265</v>
      </c>
      <c r="L37" s="65" t="s">
        <v>265</v>
      </c>
      <c r="M37" s="65" t="s">
        <v>265</v>
      </c>
      <c r="N37" s="65" t="s">
        <v>265</v>
      </c>
      <c r="O37" s="65" t="s">
        <v>265</v>
      </c>
      <c r="P37" s="65" t="s">
        <v>265</v>
      </c>
      <c r="Q37" s="7">
        <v>893</v>
      </c>
      <c r="R37" s="8">
        <v>1050</v>
      </c>
      <c r="S37" s="9">
        <v>941</v>
      </c>
      <c r="T37" s="8">
        <v>12692</v>
      </c>
      <c r="U37" s="7">
        <v>767</v>
      </c>
      <c r="V37" s="8">
        <v>840</v>
      </c>
      <c r="W37" s="9">
        <v>790</v>
      </c>
      <c r="X37" s="8">
        <v>817</v>
      </c>
      <c r="Y37" s="9"/>
    </row>
    <row r="38" spans="2:25" x14ac:dyDescent="0.15">
      <c r="B38" s="7"/>
      <c r="C38" s="9">
        <v>8</v>
      </c>
      <c r="D38" s="9"/>
      <c r="E38" s="65" t="s">
        <v>265</v>
      </c>
      <c r="F38" s="65" t="s">
        <v>265</v>
      </c>
      <c r="G38" s="65" t="s">
        <v>265</v>
      </c>
      <c r="H38" s="65" t="s">
        <v>265</v>
      </c>
      <c r="I38" s="65" t="s">
        <v>265</v>
      </c>
      <c r="J38" s="65" t="s">
        <v>265</v>
      </c>
      <c r="K38" s="65" t="s">
        <v>265</v>
      </c>
      <c r="L38" s="65" t="s">
        <v>265</v>
      </c>
      <c r="M38" s="65" t="s">
        <v>265</v>
      </c>
      <c r="N38" s="65" t="s">
        <v>265</v>
      </c>
      <c r="O38" s="65" t="s">
        <v>265</v>
      </c>
      <c r="P38" s="66" t="s">
        <v>265</v>
      </c>
      <c r="Q38" s="7">
        <v>861</v>
      </c>
      <c r="R38" s="8">
        <v>1029</v>
      </c>
      <c r="S38" s="9">
        <v>956</v>
      </c>
      <c r="T38" s="8">
        <v>9520</v>
      </c>
      <c r="U38" s="7">
        <v>735</v>
      </c>
      <c r="V38" s="8">
        <v>840</v>
      </c>
      <c r="W38" s="9">
        <v>774</v>
      </c>
      <c r="X38" s="8">
        <v>1623</v>
      </c>
      <c r="Y38" s="9"/>
    </row>
    <row r="39" spans="2:25" x14ac:dyDescent="0.15">
      <c r="B39" s="7"/>
      <c r="C39" s="9">
        <v>9</v>
      </c>
      <c r="D39" s="9"/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7">
        <v>850.5</v>
      </c>
      <c r="R39" s="7">
        <v>1008</v>
      </c>
      <c r="S39" s="7">
        <v>951.83964227121771</v>
      </c>
      <c r="T39" s="7">
        <v>9764.9</v>
      </c>
      <c r="U39" s="7">
        <v>766.5</v>
      </c>
      <c r="V39" s="7">
        <v>840</v>
      </c>
      <c r="W39" s="7">
        <v>789.15525477707013</v>
      </c>
      <c r="X39" s="8">
        <v>770.7</v>
      </c>
      <c r="Y39" s="9"/>
    </row>
    <row r="40" spans="2:25" x14ac:dyDescent="0.15">
      <c r="B40" s="7"/>
      <c r="C40" s="9">
        <v>10</v>
      </c>
      <c r="D40" s="30"/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8">
        <v>892.5</v>
      </c>
      <c r="R40" s="8">
        <v>1029</v>
      </c>
      <c r="S40" s="8">
        <v>975.85787089467749</v>
      </c>
      <c r="T40" s="8">
        <v>8080.7000000000007</v>
      </c>
      <c r="U40" s="8">
        <v>766.5</v>
      </c>
      <c r="V40" s="8">
        <v>840</v>
      </c>
      <c r="W40" s="8">
        <v>792.96735395188989</v>
      </c>
      <c r="X40" s="8">
        <v>1969.8</v>
      </c>
      <c r="Y40" s="9"/>
    </row>
    <row r="41" spans="2:25" x14ac:dyDescent="0.15">
      <c r="B41" s="10"/>
      <c r="C41" s="12">
        <v>11</v>
      </c>
      <c r="D41" s="18"/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1">
        <v>871.5</v>
      </c>
      <c r="R41" s="11">
        <v>1029</v>
      </c>
      <c r="S41" s="11">
        <v>979.85408492152499</v>
      </c>
      <c r="T41" s="11">
        <v>8759.2000000000007</v>
      </c>
      <c r="U41" s="11">
        <v>766.5</v>
      </c>
      <c r="V41" s="11">
        <v>882</v>
      </c>
      <c r="W41" s="11">
        <v>822.3065552699228</v>
      </c>
      <c r="X41" s="18">
        <v>855.5</v>
      </c>
      <c r="Y41" s="9"/>
    </row>
    <row r="42" spans="2:25" x14ac:dyDescent="0.15">
      <c r="B42" s="7" t="s">
        <v>174</v>
      </c>
      <c r="C42" s="9"/>
      <c r="E42" s="65"/>
      <c r="F42" s="66"/>
      <c r="G42" s="64"/>
      <c r="H42" s="66"/>
      <c r="I42" s="65"/>
      <c r="J42" s="66"/>
      <c r="K42" s="64"/>
      <c r="L42" s="66"/>
      <c r="M42" s="65"/>
      <c r="N42" s="66"/>
      <c r="O42" s="64"/>
      <c r="P42" s="66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7"/>
      <c r="C43" s="9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7"/>
      <c r="R43" s="8"/>
      <c r="S43" s="9"/>
      <c r="T43" s="8"/>
      <c r="U43" s="65"/>
      <c r="V43" s="66"/>
      <c r="W43" s="64"/>
      <c r="X43" s="8"/>
      <c r="Y43" s="9"/>
    </row>
    <row r="44" spans="2:25" x14ac:dyDescent="0.15">
      <c r="B44" s="103">
        <v>40452</v>
      </c>
      <c r="C44" s="104"/>
      <c r="D44" s="105">
        <v>40466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7">
        <v>871.5</v>
      </c>
      <c r="R44" s="8">
        <v>1029</v>
      </c>
      <c r="S44" s="9">
        <v>969.12822844670825</v>
      </c>
      <c r="T44" s="8">
        <v>5442</v>
      </c>
      <c r="U44" s="65">
        <v>766.5</v>
      </c>
      <c r="V44" s="66">
        <v>840</v>
      </c>
      <c r="W44" s="64">
        <v>815.89728562615664</v>
      </c>
      <c r="X44" s="8">
        <v>488.9</v>
      </c>
      <c r="Y44" s="9"/>
    </row>
    <row r="45" spans="2:25" x14ac:dyDescent="0.15">
      <c r="B45" s="532">
        <v>40469</v>
      </c>
      <c r="C45" s="119"/>
      <c r="D45" s="119">
        <v>40480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1">
        <v>903</v>
      </c>
      <c r="R45" s="11">
        <v>1029</v>
      </c>
      <c r="S45" s="12">
        <v>994.53560165975136</v>
      </c>
      <c r="T45" s="11">
        <v>3317.2</v>
      </c>
      <c r="U45" s="67">
        <v>766.5</v>
      </c>
      <c r="V45" s="68">
        <v>882</v>
      </c>
      <c r="W45" s="70">
        <v>836.87798036465631</v>
      </c>
      <c r="X45" s="68">
        <v>366.6</v>
      </c>
      <c r="Y45" s="9"/>
    </row>
    <row r="46" spans="2:25" ht="3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2:25" ht="12.75" customHeight="1" x14ac:dyDescent="0.15">
      <c r="B47" s="19" t="s">
        <v>381</v>
      </c>
      <c r="C47" s="9" t="s">
        <v>403</v>
      </c>
      <c r="L47" s="20" t="s">
        <v>404</v>
      </c>
      <c r="M47" s="632" t="s">
        <v>405</v>
      </c>
      <c r="N47" s="632"/>
      <c r="O47" s="632"/>
      <c r="P47" s="632"/>
      <c r="Q47" s="632"/>
      <c r="R47" s="632"/>
      <c r="S47" s="632"/>
      <c r="T47" s="632"/>
      <c r="U47" s="632"/>
      <c r="V47" s="632"/>
      <c r="W47" s="632"/>
      <c r="X47" s="632"/>
    </row>
    <row r="48" spans="2:25" ht="12.75" customHeight="1" x14ac:dyDescent="0.15">
      <c r="B48" s="41" t="s">
        <v>406</v>
      </c>
      <c r="C48" s="19" t="s">
        <v>407</v>
      </c>
      <c r="M48" s="632" t="s">
        <v>408</v>
      </c>
      <c r="N48" s="632"/>
      <c r="O48" s="632"/>
      <c r="P48" s="632"/>
      <c r="Q48" s="632"/>
    </row>
    <row r="49" spans="2:3" ht="12.75" customHeight="1" x14ac:dyDescent="0.15">
      <c r="B49" s="41" t="s">
        <v>36</v>
      </c>
      <c r="C49" s="19" t="s">
        <v>383</v>
      </c>
    </row>
  </sheetData>
  <mergeCells count="2">
    <mergeCell ref="M47:X47"/>
    <mergeCell ref="M48:Q48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X45"/>
  <sheetViews>
    <sheetView zoomScale="75" workbookViewId="0">
      <selection activeCell="H41" sqref="H41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3.125" style="19" customWidth="1"/>
    <col min="4" max="4" width="5.25" style="19" customWidth="1"/>
    <col min="5" max="5" width="5.625" style="19" customWidth="1"/>
    <col min="6" max="7" width="5.875" style="19" customWidth="1"/>
    <col min="8" max="8" width="8" style="19" customWidth="1"/>
    <col min="9" max="9" width="5.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5" style="19" customWidth="1"/>
    <col min="22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409</v>
      </c>
    </row>
    <row r="4" spans="2:24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15"/>
      <c r="C6" s="1" t="s">
        <v>0</v>
      </c>
      <c r="D6" s="98"/>
      <c r="E6" s="7" t="s">
        <v>123</v>
      </c>
      <c r="I6" s="7" t="s">
        <v>410</v>
      </c>
      <c r="M6" s="7" t="s">
        <v>411</v>
      </c>
      <c r="N6" s="16" t="s">
        <v>412</v>
      </c>
      <c r="O6" s="16"/>
      <c r="P6" s="16"/>
      <c r="Q6" s="15" t="s">
        <v>413</v>
      </c>
      <c r="R6" s="16"/>
      <c r="S6" s="16"/>
      <c r="T6" s="16"/>
      <c r="U6" s="15" t="s">
        <v>414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456" t="s">
        <v>316</v>
      </c>
      <c r="C8" s="457"/>
      <c r="D8" s="458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1.25" customHeight="1" x14ac:dyDescent="0.15">
      <c r="B10" s="7" t="s">
        <v>72</v>
      </c>
      <c r="C10" s="9">
        <v>19</v>
      </c>
      <c r="D10" s="19" t="s">
        <v>105</v>
      </c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1.25" customHeight="1" x14ac:dyDescent="0.15">
      <c r="B11" s="7"/>
      <c r="C11" s="9">
        <v>20</v>
      </c>
      <c r="E11" s="7">
        <v>735</v>
      </c>
      <c r="F11" s="8">
        <v>834</v>
      </c>
      <c r="G11" s="9">
        <v>778</v>
      </c>
      <c r="H11" s="8">
        <v>13182</v>
      </c>
      <c r="I11" s="7">
        <v>751</v>
      </c>
      <c r="J11" s="8">
        <v>840</v>
      </c>
      <c r="K11" s="9">
        <v>807</v>
      </c>
      <c r="L11" s="8">
        <v>20271</v>
      </c>
      <c r="M11" s="7">
        <v>800</v>
      </c>
      <c r="N11" s="8">
        <v>935</v>
      </c>
      <c r="O11" s="9">
        <v>859</v>
      </c>
      <c r="P11" s="8">
        <v>3501</v>
      </c>
      <c r="Q11" s="7">
        <v>1906</v>
      </c>
      <c r="R11" s="8">
        <v>2250</v>
      </c>
      <c r="S11" s="9">
        <v>2101</v>
      </c>
      <c r="T11" s="8">
        <v>2564</v>
      </c>
      <c r="U11" s="7">
        <v>2205</v>
      </c>
      <c r="V11" s="8">
        <v>2360</v>
      </c>
      <c r="W11" s="9">
        <v>2259</v>
      </c>
      <c r="X11" s="8">
        <v>4671</v>
      </c>
    </row>
    <row r="12" spans="2:24" ht="11.25" customHeight="1" x14ac:dyDescent="0.15">
      <c r="B12" s="10"/>
      <c r="C12" s="12">
        <v>21</v>
      </c>
      <c r="D12" s="12"/>
      <c r="E12" s="10">
        <v>578</v>
      </c>
      <c r="F12" s="11">
        <v>924</v>
      </c>
      <c r="G12" s="12">
        <v>726</v>
      </c>
      <c r="H12" s="11">
        <v>154499</v>
      </c>
      <c r="I12" s="10">
        <v>673</v>
      </c>
      <c r="J12" s="11">
        <v>870</v>
      </c>
      <c r="K12" s="12">
        <v>765</v>
      </c>
      <c r="L12" s="11">
        <v>197055</v>
      </c>
      <c r="M12" s="10">
        <v>693</v>
      </c>
      <c r="N12" s="11">
        <v>1050</v>
      </c>
      <c r="O12" s="12">
        <v>915</v>
      </c>
      <c r="P12" s="11">
        <v>65265</v>
      </c>
      <c r="Q12" s="10">
        <v>1838</v>
      </c>
      <c r="R12" s="11">
        <v>2592</v>
      </c>
      <c r="S12" s="12">
        <v>2140</v>
      </c>
      <c r="T12" s="11">
        <v>27823</v>
      </c>
      <c r="U12" s="10">
        <v>1733</v>
      </c>
      <c r="V12" s="11">
        <v>2310</v>
      </c>
      <c r="W12" s="12">
        <v>2077</v>
      </c>
      <c r="X12" s="11">
        <v>77570</v>
      </c>
    </row>
    <row r="13" spans="2:24" ht="11.25" customHeight="1" x14ac:dyDescent="0.15">
      <c r="B13" s="7" t="s">
        <v>398</v>
      </c>
      <c r="C13" s="9">
        <v>3</v>
      </c>
      <c r="D13" s="9"/>
      <c r="E13" s="7">
        <v>683</v>
      </c>
      <c r="F13" s="8">
        <v>735</v>
      </c>
      <c r="G13" s="9">
        <v>710</v>
      </c>
      <c r="H13" s="8">
        <v>19283</v>
      </c>
      <c r="I13" s="7">
        <v>714</v>
      </c>
      <c r="J13" s="8">
        <v>840</v>
      </c>
      <c r="K13" s="9">
        <v>750</v>
      </c>
      <c r="L13" s="8">
        <v>14795</v>
      </c>
      <c r="M13" s="7">
        <v>767</v>
      </c>
      <c r="N13" s="8">
        <v>945</v>
      </c>
      <c r="O13" s="9">
        <v>884</v>
      </c>
      <c r="P13" s="8">
        <v>9468</v>
      </c>
      <c r="Q13" s="65">
        <v>2153</v>
      </c>
      <c r="R13" s="66">
        <v>2468</v>
      </c>
      <c r="S13" s="64">
        <v>2384</v>
      </c>
      <c r="T13" s="8">
        <v>3007</v>
      </c>
      <c r="U13" s="7">
        <v>2048</v>
      </c>
      <c r="V13" s="8">
        <v>2289</v>
      </c>
      <c r="W13" s="9">
        <v>2101</v>
      </c>
      <c r="X13" s="8">
        <v>7841</v>
      </c>
    </row>
    <row r="14" spans="2:24" ht="11.25" customHeight="1" x14ac:dyDescent="0.15">
      <c r="B14" s="7"/>
      <c r="C14" s="9">
        <v>4</v>
      </c>
      <c r="D14" s="9"/>
      <c r="E14" s="7">
        <v>693</v>
      </c>
      <c r="F14" s="8">
        <v>735</v>
      </c>
      <c r="G14" s="9">
        <v>723</v>
      </c>
      <c r="H14" s="8">
        <v>16384</v>
      </c>
      <c r="I14" s="7">
        <v>683</v>
      </c>
      <c r="J14" s="8">
        <v>830</v>
      </c>
      <c r="K14" s="9">
        <v>767</v>
      </c>
      <c r="L14" s="8">
        <v>19620</v>
      </c>
      <c r="M14" s="7">
        <v>819</v>
      </c>
      <c r="N14" s="8">
        <v>950</v>
      </c>
      <c r="O14" s="9">
        <v>912</v>
      </c>
      <c r="P14" s="8">
        <v>11770</v>
      </c>
      <c r="Q14" s="65">
        <v>2415</v>
      </c>
      <c r="R14" s="66">
        <v>2415</v>
      </c>
      <c r="S14" s="64">
        <v>2415</v>
      </c>
      <c r="T14" s="8">
        <v>1106</v>
      </c>
      <c r="U14" s="7">
        <v>1890</v>
      </c>
      <c r="V14" s="8">
        <v>2310</v>
      </c>
      <c r="W14" s="9">
        <v>2070</v>
      </c>
      <c r="X14" s="8">
        <v>6213</v>
      </c>
    </row>
    <row r="15" spans="2:24" ht="11.25" customHeight="1" x14ac:dyDescent="0.15">
      <c r="B15" s="7"/>
      <c r="C15" s="9">
        <v>5</v>
      </c>
      <c r="D15" s="9"/>
      <c r="E15" s="7">
        <v>683</v>
      </c>
      <c r="F15" s="8">
        <v>805</v>
      </c>
      <c r="G15" s="9">
        <v>708</v>
      </c>
      <c r="H15" s="8">
        <v>13920</v>
      </c>
      <c r="I15" s="7">
        <v>683</v>
      </c>
      <c r="J15" s="8">
        <v>840</v>
      </c>
      <c r="K15" s="9">
        <v>757</v>
      </c>
      <c r="L15" s="8">
        <v>20307</v>
      </c>
      <c r="M15" s="7">
        <v>840</v>
      </c>
      <c r="N15" s="8">
        <v>1000</v>
      </c>
      <c r="O15" s="9">
        <v>928</v>
      </c>
      <c r="P15" s="8">
        <v>14919</v>
      </c>
      <c r="Q15" s="65">
        <v>2415</v>
      </c>
      <c r="R15" s="66">
        <v>2520</v>
      </c>
      <c r="S15" s="64">
        <v>2448</v>
      </c>
      <c r="T15" s="8">
        <v>743</v>
      </c>
      <c r="U15" s="7">
        <v>1943</v>
      </c>
      <c r="V15" s="8">
        <v>2310</v>
      </c>
      <c r="W15" s="9">
        <v>2039</v>
      </c>
      <c r="X15" s="8">
        <v>6144</v>
      </c>
    </row>
    <row r="16" spans="2:24" ht="11.25" customHeight="1" x14ac:dyDescent="0.15">
      <c r="B16" s="7"/>
      <c r="C16" s="9">
        <v>6</v>
      </c>
      <c r="D16" s="9"/>
      <c r="E16" s="7">
        <v>651</v>
      </c>
      <c r="F16" s="8">
        <v>735</v>
      </c>
      <c r="G16" s="9">
        <v>709</v>
      </c>
      <c r="H16" s="8">
        <v>14839</v>
      </c>
      <c r="I16" s="7">
        <v>651</v>
      </c>
      <c r="J16" s="8">
        <v>798</v>
      </c>
      <c r="K16" s="9">
        <v>719</v>
      </c>
      <c r="L16" s="8">
        <v>15716</v>
      </c>
      <c r="M16" s="7">
        <v>840</v>
      </c>
      <c r="N16" s="8">
        <v>950</v>
      </c>
      <c r="O16" s="9">
        <v>899</v>
      </c>
      <c r="P16" s="8">
        <v>13538</v>
      </c>
      <c r="Q16" s="65">
        <v>2205</v>
      </c>
      <c r="R16" s="66">
        <v>2520</v>
      </c>
      <c r="S16" s="64">
        <v>2403</v>
      </c>
      <c r="T16" s="8">
        <v>3292</v>
      </c>
      <c r="U16" s="7">
        <v>1943</v>
      </c>
      <c r="V16" s="8">
        <v>2310</v>
      </c>
      <c r="W16" s="9">
        <v>1998</v>
      </c>
      <c r="X16" s="8">
        <v>5706</v>
      </c>
    </row>
    <row r="17" spans="2:24" ht="11.25" customHeight="1" x14ac:dyDescent="0.15">
      <c r="B17" s="7"/>
      <c r="C17" s="9">
        <v>7</v>
      </c>
      <c r="D17" s="9"/>
      <c r="E17" s="7">
        <v>672</v>
      </c>
      <c r="F17" s="8">
        <v>819</v>
      </c>
      <c r="G17" s="9">
        <v>728</v>
      </c>
      <c r="H17" s="8">
        <v>6994</v>
      </c>
      <c r="I17" s="7">
        <v>683</v>
      </c>
      <c r="J17" s="8">
        <v>840</v>
      </c>
      <c r="K17" s="9">
        <v>754</v>
      </c>
      <c r="L17" s="8">
        <v>14369</v>
      </c>
      <c r="M17" s="7">
        <v>872</v>
      </c>
      <c r="N17" s="8">
        <v>950</v>
      </c>
      <c r="O17" s="9">
        <v>917</v>
      </c>
      <c r="P17" s="8">
        <v>10559</v>
      </c>
      <c r="Q17" s="65">
        <v>2415</v>
      </c>
      <c r="R17" s="66">
        <v>2520</v>
      </c>
      <c r="S17" s="64">
        <v>2451</v>
      </c>
      <c r="T17" s="8">
        <v>2731</v>
      </c>
      <c r="U17" s="7">
        <v>1943</v>
      </c>
      <c r="V17" s="8">
        <v>2310</v>
      </c>
      <c r="W17" s="9">
        <v>2043</v>
      </c>
      <c r="X17" s="8">
        <v>6712</v>
      </c>
    </row>
    <row r="18" spans="2:24" ht="11.25" customHeight="1" x14ac:dyDescent="0.15">
      <c r="B18" s="7"/>
      <c r="C18" s="9">
        <v>8</v>
      </c>
      <c r="D18" s="9"/>
      <c r="E18" s="7">
        <v>651</v>
      </c>
      <c r="F18" s="8">
        <v>819</v>
      </c>
      <c r="G18" s="9">
        <v>725</v>
      </c>
      <c r="H18" s="8">
        <v>10297</v>
      </c>
      <c r="I18" s="7">
        <v>683</v>
      </c>
      <c r="J18" s="8">
        <v>838</v>
      </c>
      <c r="K18" s="9">
        <v>746</v>
      </c>
      <c r="L18" s="8">
        <v>19228</v>
      </c>
      <c r="M18" s="7">
        <v>872</v>
      </c>
      <c r="N18" s="8">
        <v>950</v>
      </c>
      <c r="O18" s="9">
        <v>923</v>
      </c>
      <c r="P18" s="8">
        <v>12045</v>
      </c>
      <c r="Q18" s="65">
        <v>2205</v>
      </c>
      <c r="R18" s="66">
        <v>2730</v>
      </c>
      <c r="S18" s="64">
        <v>2521</v>
      </c>
      <c r="T18" s="8">
        <v>5391</v>
      </c>
      <c r="U18" s="7">
        <v>1943</v>
      </c>
      <c r="V18" s="8">
        <v>2205</v>
      </c>
      <c r="W18" s="9">
        <v>2016</v>
      </c>
      <c r="X18" s="8">
        <v>4997</v>
      </c>
    </row>
    <row r="19" spans="2:24" ht="11.25" customHeight="1" x14ac:dyDescent="0.15">
      <c r="B19" s="7"/>
      <c r="C19" s="9">
        <v>9</v>
      </c>
      <c r="D19" s="9"/>
      <c r="E19" s="7">
        <v>683</v>
      </c>
      <c r="F19" s="8">
        <v>735</v>
      </c>
      <c r="G19" s="9">
        <v>728</v>
      </c>
      <c r="H19" s="8">
        <v>10745</v>
      </c>
      <c r="I19" s="7">
        <v>714</v>
      </c>
      <c r="J19" s="8">
        <v>788</v>
      </c>
      <c r="K19" s="9">
        <v>736</v>
      </c>
      <c r="L19" s="8">
        <v>15462</v>
      </c>
      <c r="M19" s="7">
        <v>872</v>
      </c>
      <c r="N19" s="8">
        <v>1090</v>
      </c>
      <c r="O19" s="9">
        <v>925</v>
      </c>
      <c r="P19" s="8">
        <v>7157</v>
      </c>
      <c r="Q19" s="65">
        <v>2153</v>
      </c>
      <c r="R19" s="66">
        <v>2625</v>
      </c>
      <c r="S19" s="64">
        <v>2437</v>
      </c>
      <c r="T19" s="8">
        <v>3888</v>
      </c>
      <c r="U19" s="7">
        <v>1890</v>
      </c>
      <c r="V19" s="8">
        <v>2205</v>
      </c>
      <c r="W19" s="9">
        <v>1960</v>
      </c>
      <c r="X19" s="8">
        <v>6831</v>
      </c>
    </row>
    <row r="20" spans="2:24" ht="11.25" customHeight="1" x14ac:dyDescent="0.15">
      <c r="B20" s="7"/>
      <c r="C20" s="9">
        <v>10</v>
      </c>
      <c r="D20" s="30"/>
      <c r="E20" s="8">
        <v>672</v>
      </c>
      <c r="F20" s="8">
        <v>735</v>
      </c>
      <c r="G20" s="8">
        <v>728.52768332584878</v>
      </c>
      <c r="H20" s="8">
        <v>9499.7000000000007</v>
      </c>
      <c r="I20" s="8">
        <v>682.5</v>
      </c>
      <c r="J20" s="8">
        <v>787.5</v>
      </c>
      <c r="K20" s="8">
        <v>734.92716745926782</v>
      </c>
      <c r="L20" s="8">
        <v>18418.7</v>
      </c>
      <c r="M20" s="8">
        <v>787.5</v>
      </c>
      <c r="N20" s="8">
        <v>997.5</v>
      </c>
      <c r="O20" s="8">
        <v>875.29474929335117</v>
      </c>
      <c r="P20" s="8">
        <v>5764.9</v>
      </c>
      <c r="Q20" s="66">
        <v>2205</v>
      </c>
      <c r="R20" s="66">
        <v>2572.5</v>
      </c>
      <c r="S20" s="66">
        <v>2424.0721262208867</v>
      </c>
      <c r="T20" s="8">
        <v>2231.9</v>
      </c>
      <c r="U20" s="8">
        <v>1890</v>
      </c>
      <c r="V20" s="8">
        <v>2205</v>
      </c>
      <c r="W20" s="8">
        <v>1990.660404624278</v>
      </c>
      <c r="X20" s="8">
        <v>3331.2</v>
      </c>
    </row>
    <row r="21" spans="2:24" ht="11.25" customHeight="1" x14ac:dyDescent="0.15">
      <c r="B21" s="10"/>
      <c r="C21" s="12">
        <v>11</v>
      </c>
      <c r="D21" s="18"/>
      <c r="E21" s="11">
        <v>682.5</v>
      </c>
      <c r="F21" s="11">
        <v>735</v>
      </c>
      <c r="G21" s="11">
        <v>729.55466629933198</v>
      </c>
      <c r="H21" s="11">
        <v>13788.2</v>
      </c>
      <c r="I21" s="11">
        <v>682.5</v>
      </c>
      <c r="J21" s="11">
        <v>820.36500000000001</v>
      </c>
      <c r="K21" s="11">
        <v>757.98921385604615</v>
      </c>
      <c r="L21" s="11">
        <v>24550.799999999999</v>
      </c>
      <c r="M21" s="11">
        <v>787.5</v>
      </c>
      <c r="N21" s="11">
        <v>997.5</v>
      </c>
      <c r="O21" s="11">
        <v>879.27431262729158</v>
      </c>
      <c r="P21" s="11">
        <v>3792.8</v>
      </c>
      <c r="Q21" s="68">
        <v>2205</v>
      </c>
      <c r="R21" s="68">
        <v>2572.5</v>
      </c>
      <c r="S21" s="68">
        <v>2396.4556451612907</v>
      </c>
      <c r="T21" s="11">
        <v>2184.4</v>
      </c>
      <c r="U21" s="11">
        <v>1890</v>
      </c>
      <c r="V21" s="11">
        <v>2152.5</v>
      </c>
      <c r="W21" s="11">
        <v>1983.66065509846</v>
      </c>
      <c r="X21" s="18">
        <v>3172.3</v>
      </c>
    </row>
    <row r="22" spans="2:24" ht="11.25" customHeight="1" x14ac:dyDescent="0.15">
      <c r="B22" s="7" t="s">
        <v>415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7"/>
      <c r="S22" s="8"/>
      <c r="T22" s="8"/>
      <c r="U22" s="7"/>
      <c r="V22" s="8"/>
      <c r="W22" s="9"/>
      <c r="X22" s="8"/>
    </row>
    <row r="23" spans="2:24" ht="11.25" customHeight="1" x14ac:dyDescent="0.15">
      <c r="B23" s="7"/>
      <c r="C23" s="9"/>
      <c r="E23" s="65"/>
      <c r="F23" s="66"/>
      <c r="G23" s="64"/>
      <c r="H23" s="8"/>
      <c r="I23" s="65"/>
      <c r="J23" s="66"/>
      <c r="K23" s="64"/>
      <c r="L23" s="8"/>
      <c r="M23" s="65"/>
      <c r="N23" s="66"/>
      <c r="O23" s="64"/>
      <c r="P23" s="8"/>
      <c r="Q23" s="65"/>
      <c r="R23" s="65"/>
      <c r="S23" s="66"/>
      <c r="T23" s="8"/>
      <c r="U23" s="7"/>
      <c r="V23" s="8"/>
      <c r="W23" s="9"/>
      <c r="X23" s="8"/>
    </row>
    <row r="24" spans="2:24" ht="11.25" customHeight="1" x14ac:dyDescent="0.15">
      <c r="B24" s="103">
        <v>40483</v>
      </c>
      <c r="C24" s="104"/>
      <c r="D24" s="105">
        <v>40497</v>
      </c>
      <c r="E24" s="65">
        <v>682.5</v>
      </c>
      <c r="F24" s="66">
        <v>735</v>
      </c>
      <c r="G24" s="64">
        <v>727.87359994256167</v>
      </c>
      <c r="H24" s="8">
        <v>5380</v>
      </c>
      <c r="I24" s="65">
        <v>682.5</v>
      </c>
      <c r="J24" s="66">
        <v>787.5</v>
      </c>
      <c r="K24" s="64">
        <v>733.06760699050471</v>
      </c>
      <c r="L24" s="8">
        <v>10295.5</v>
      </c>
      <c r="M24" s="7">
        <v>787.5</v>
      </c>
      <c r="N24" s="8">
        <v>950.04</v>
      </c>
      <c r="O24" s="9">
        <v>868.02473632706347</v>
      </c>
      <c r="P24" s="8">
        <v>2228.1</v>
      </c>
      <c r="Q24" s="65">
        <v>2205</v>
      </c>
      <c r="R24" s="65">
        <v>2572.5</v>
      </c>
      <c r="S24" s="66">
        <v>2396.6860465116279</v>
      </c>
      <c r="T24" s="8">
        <v>1304.8</v>
      </c>
      <c r="U24" s="7">
        <v>1890</v>
      </c>
      <c r="V24" s="8">
        <v>2152.5</v>
      </c>
      <c r="W24" s="9">
        <v>1998.5483528161528</v>
      </c>
      <c r="X24" s="8">
        <v>1294.5</v>
      </c>
    </row>
    <row r="25" spans="2:24" ht="11.25" customHeight="1" x14ac:dyDescent="0.15">
      <c r="B25" s="532">
        <v>40498</v>
      </c>
      <c r="C25" s="104"/>
      <c r="D25" s="119">
        <v>40512</v>
      </c>
      <c r="E25" s="67">
        <v>693</v>
      </c>
      <c r="F25" s="68">
        <v>735</v>
      </c>
      <c r="G25" s="70">
        <v>731.83442601668276</v>
      </c>
      <c r="H25" s="11">
        <v>8408.2000000000007</v>
      </c>
      <c r="I25" s="67">
        <v>735</v>
      </c>
      <c r="J25" s="68">
        <v>820.36500000000001</v>
      </c>
      <c r="K25" s="70">
        <v>783.15671206225647</v>
      </c>
      <c r="L25" s="68">
        <v>14255.3</v>
      </c>
      <c r="M25" s="10">
        <v>829.5</v>
      </c>
      <c r="N25" s="11">
        <v>997.5</v>
      </c>
      <c r="O25" s="12">
        <v>919.26749130266717</v>
      </c>
      <c r="P25" s="11">
        <v>1564.7</v>
      </c>
      <c r="Q25" s="67">
        <v>2205</v>
      </c>
      <c r="R25" s="67">
        <v>2572.5</v>
      </c>
      <c r="S25" s="68">
        <v>2396.2382445141066</v>
      </c>
      <c r="T25" s="11">
        <v>879.6</v>
      </c>
      <c r="U25" s="10">
        <v>1890</v>
      </c>
      <c r="V25" s="11">
        <v>2152.5</v>
      </c>
      <c r="W25" s="12">
        <v>1971.0464613722315</v>
      </c>
      <c r="X25" s="11">
        <v>1877.8</v>
      </c>
    </row>
    <row r="26" spans="2:24" ht="11.25" customHeight="1" x14ac:dyDescent="0.15">
      <c r="B26" s="7"/>
      <c r="C26" s="1" t="s">
        <v>0</v>
      </c>
      <c r="D26" s="98"/>
      <c r="E26" s="7" t="s">
        <v>416</v>
      </c>
      <c r="I26" s="7" t="s">
        <v>87</v>
      </c>
      <c r="M26" s="7" t="s">
        <v>88</v>
      </c>
      <c r="N26" s="16"/>
      <c r="O26" s="9"/>
      <c r="P26" s="17"/>
      <c r="Q26" s="7" t="s">
        <v>417</v>
      </c>
      <c r="R26" s="16"/>
      <c r="S26" s="9"/>
      <c r="T26" s="17"/>
      <c r="U26" s="7" t="s">
        <v>91</v>
      </c>
      <c r="V26" s="16"/>
      <c r="W26" s="16"/>
      <c r="X26" s="17"/>
    </row>
    <row r="27" spans="2:24" ht="11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10"/>
      <c r="V27" s="12"/>
      <c r="W27" s="12"/>
      <c r="X27" s="18"/>
    </row>
    <row r="28" spans="2:24" ht="11.25" customHeight="1" x14ac:dyDescent="0.15">
      <c r="B28" s="456" t="s">
        <v>316</v>
      </c>
      <c r="C28" s="457"/>
      <c r="D28" s="458"/>
      <c r="E28" s="1" t="s">
        <v>5</v>
      </c>
      <c r="F28" s="2" t="s">
        <v>6</v>
      </c>
      <c r="G28" s="3" t="s">
        <v>7</v>
      </c>
      <c r="H28" s="2" t="s">
        <v>8</v>
      </c>
      <c r="I28" s="1" t="s">
        <v>5</v>
      </c>
      <c r="J28" s="2" t="s">
        <v>6</v>
      </c>
      <c r="K28" s="3" t="s">
        <v>7</v>
      </c>
      <c r="L28" s="2" t="s">
        <v>8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ht="11.2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1.25" customHeight="1" x14ac:dyDescent="0.15">
      <c r="B30" s="7" t="s">
        <v>72</v>
      </c>
      <c r="C30" s="9">
        <v>19</v>
      </c>
      <c r="D30" s="19" t="s">
        <v>105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1.25" customHeight="1" x14ac:dyDescent="0.15">
      <c r="B31" s="7"/>
      <c r="C31" s="9">
        <v>20</v>
      </c>
      <c r="E31" s="7">
        <v>2857</v>
      </c>
      <c r="F31" s="8">
        <v>3465</v>
      </c>
      <c r="G31" s="9">
        <v>3046</v>
      </c>
      <c r="H31" s="8">
        <v>4284</v>
      </c>
      <c r="I31" s="7">
        <v>756</v>
      </c>
      <c r="J31" s="8">
        <v>840</v>
      </c>
      <c r="K31" s="9">
        <v>805</v>
      </c>
      <c r="L31" s="8">
        <v>8904</v>
      </c>
      <c r="M31" s="7">
        <v>770</v>
      </c>
      <c r="N31" s="8">
        <v>819</v>
      </c>
      <c r="O31" s="9">
        <v>798</v>
      </c>
      <c r="P31" s="8">
        <v>8435</v>
      </c>
      <c r="Q31" s="7">
        <v>770</v>
      </c>
      <c r="R31" s="8">
        <v>867</v>
      </c>
      <c r="S31" s="9">
        <v>816</v>
      </c>
      <c r="T31" s="8">
        <v>19347</v>
      </c>
      <c r="U31" s="7">
        <v>700</v>
      </c>
      <c r="V31" s="8">
        <v>780</v>
      </c>
      <c r="W31" s="9">
        <v>727</v>
      </c>
      <c r="X31" s="8">
        <v>13843</v>
      </c>
    </row>
    <row r="32" spans="2:24" ht="11.25" customHeight="1" x14ac:dyDescent="0.15">
      <c r="B32" s="10"/>
      <c r="C32" s="12">
        <v>21</v>
      </c>
      <c r="D32" s="12"/>
      <c r="E32" s="10">
        <v>2310</v>
      </c>
      <c r="F32" s="11">
        <v>3518</v>
      </c>
      <c r="G32" s="12">
        <v>2780</v>
      </c>
      <c r="H32" s="11">
        <v>36391</v>
      </c>
      <c r="I32" s="10">
        <v>609</v>
      </c>
      <c r="J32" s="11">
        <v>840</v>
      </c>
      <c r="K32" s="12">
        <v>730</v>
      </c>
      <c r="L32" s="11">
        <v>56749</v>
      </c>
      <c r="M32" s="10">
        <v>599</v>
      </c>
      <c r="N32" s="11">
        <v>819</v>
      </c>
      <c r="O32" s="12">
        <v>743</v>
      </c>
      <c r="P32" s="11">
        <v>147187</v>
      </c>
      <c r="Q32" s="10">
        <v>630</v>
      </c>
      <c r="R32" s="11">
        <v>893</v>
      </c>
      <c r="S32" s="12">
        <v>764</v>
      </c>
      <c r="T32" s="11">
        <v>142928</v>
      </c>
      <c r="U32" s="10">
        <v>617</v>
      </c>
      <c r="V32" s="11">
        <v>788</v>
      </c>
      <c r="W32" s="12">
        <v>705</v>
      </c>
      <c r="X32" s="11">
        <v>118725</v>
      </c>
    </row>
    <row r="33" spans="2:24" ht="11.25" customHeight="1" x14ac:dyDescent="0.15">
      <c r="B33" s="7" t="s">
        <v>398</v>
      </c>
      <c r="C33" s="9">
        <v>3</v>
      </c>
      <c r="D33" s="9"/>
      <c r="E33" s="65">
        <v>3255</v>
      </c>
      <c r="F33" s="66">
        <v>3255</v>
      </c>
      <c r="G33" s="64">
        <v>3255</v>
      </c>
      <c r="H33" s="8">
        <v>1441</v>
      </c>
      <c r="I33" s="65">
        <v>714</v>
      </c>
      <c r="J33" s="66">
        <v>770</v>
      </c>
      <c r="K33" s="64">
        <v>751</v>
      </c>
      <c r="L33" s="8">
        <v>2438</v>
      </c>
      <c r="M33" s="7">
        <v>714</v>
      </c>
      <c r="N33" s="8">
        <v>767</v>
      </c>
      <c r="O33" s="9">
        <v>731</v>
      </c>
      <c r="P33" s="8">
        <v>11324</v>
      </c>
      <c r="Q33" s="7">
        <v>756</v>
      </c>
      <c r="R33" s="8">
        <v>809</v>
      </c>
      <c r="S33" s="9">
        <v>776</v>
      </c>
      <c r="T33" s="8">
        <v>3591</v>
      </c>
      <c r="U33" s="7">
        <v>630</v>
      </c>
      <c r="V33" s="8">
        <v>756</v>
      </c>
      <c r="W33" s="9">
        <v>704</v>
      </c>
      <c r="X33" s="8">
        <v>5632</v>
      </c>
    </row>
    <row r="34" spans="2:24" ht="11.25" customHeight="1" x14ac:dyDescent="0.15">
      <c r="B34" s="7"/>
      <c r="C34" s="9">
        <v>4</v>
      </c>
      <c r="D34" s="9"/>
      <c r="E34" s="65">
        <v>3150</v>
      </c>
      <c r="F34" s="66">
        <v>3255</v>
      </c>
      <c r="G34" s="64">
        <v>3192</v>
      </c>
      <c r="H34" s="8">
        <v>1398</v>
      </c>
      <c r="I34" s="65">
        <v>700</v>
      </c>
      <c r="J34" s="66">
        <v>790</v>
      </c>
      <c r="K34" s="64">
        <v>753</v>
      </c>
      <c r="L34" s="8">
        <v>1655</v>
      </c>
      <c r="M34" s="7">
        <v>683</v>
      </c>
      <c r="N34" s="8">
        <v>840</v>
      </c>
      <c r="O34" s="9">
        <v>736</v>
      </c>
      <c r="P34" s="8">
        <v>10069</v>
      </c>
      <c r="Q34" s="7" t="s">
        <v>55</v>
      </c>
      <c r="R34" s="8" t="s">
        <v>55</v>
      </c>
      <c r="S34" s="9" t="s">
        <v>55</v>
      </c>
      <c r="T34" s="8">
        <v>2321</v>
      </c>
      <c r="U34" s="7">
        <v>656</v>
      </c>
      <c r="V34" s="8">
        <v>735</v>
      </c>
      <c r="W34" s="9">
        <v>688</v>
      </c>
      <c r="X34" s="8">
        <v>7323</v>
      </c>
    </row>
    <row r="35" spans="2:24" ht="11.25" customHeight="1" x14ac:dyDescent="0.15">
      <c r="B35" s="7"/>
      <c r="C35" s="9">
        <v>5</v>
      </c>
      <c r="D35" s="9"/>
      <c r="E35" s="65">
        <v>2993</v>
      </c>
      <c r="F35" s="66">
        <v>3150</v>
      </c>
      <c r="G35" s="64">
        <v>3130</v>
      </c>
      <c r="H35" s="8">
        <v>1840</v>
      </c>
      <c r="I35" s="65">
        <v>700</v>
      </c>
      <c r="J35" s="66">
        <v>767</v>
      </c>
      <c r="K35" s="64">
        <v>742</v>
      </c>
      <c r="L35" s="8">
        <v>4653</v>
      </c>
      <c r="M35" s="7">
        <v>683</v>
      </c>
      <c r="N35" s="8">
        <v>788</v>
      </c>
      <c r="O35" s="9">
        <v>736</v>
      </c>
      <c r="P35" s="8">
        <v>12953</v>
      </c>
      <c r="Q35" s="7" t="s">
        <v>55</v>
      </c>
      <c r="R35" s="8" t="s">
        <v>55</v>
      </c>
      <c r="S35" s="9" t="s">
        <v>55</v>
      </c>
      <c r="T35" s="8">
        <v>2083</v>
      </c>
      <c r="U35" s="7">
        <v>641</v>
      </c>
      <c r="V35" s="8">
        <v>735</v>
      </c>
      <c r="W35" s="9">
        <v>690</v>
      </c>
      <c r="X35" s="8">
        <v>6462</v>
      </c>
    </row>
    <row r="36" spans="2:24" ht="11.25" customHeight="1" x14ac:dyDescent="0.15">
      <c r="B36" s="7"/>
      <c r="C36" s="9">
        <v>6</v>
      </c>
      <c r="D36" s="9"/>
      <c r="E36" s="65">
        <v>2919</v>
      </c>
      <c r="F36" s="66">
        <v>3045</v>
      </c>
      <c r="G36" s="64">
        <v>2953</v>
      </c>
      <c r="H36" s="8">
        <v>1798</v>
      </c>
      <c r="I36" s="65">
        <v>700</v>
      </c>
      <c r="J36" s="66">
        <v>767</v>
      </c>
      <c r="K36" s="64">
        <v>733</v>
      </c>
      <c r="L36" s="8">
        <v>2325</v>
      </c>
      <c r="M36" s="7">
        <v>683</v>
      </c>
      <c r="N36" s="8">
        <v>756</v>
      </c>
      <c r="O36" s="9">
        <v>740</v>
      </c>
      <c r="P36" s="8">
        <v>15984</v>
      </c>
      <c r="Q36" s="65">
        <v>809</v>
      </c>
      <c r="R36" s="66">
        <v>872</v>
      </c>
      <c r="S36" s="64">
        <v>813</v>
      </c>
      <c r="T36" s="8">
        <v>1195</v>
      </c>
      <c r="U36" s="7">
        <v>628</v>
      </c>
      <c r="V36" s="8">
        <v>767</v>
      </c>
      <c r="W36" s="9">
        <v>673</v>
      </c>
      <c r="X36" s="8">
        <v>7879</v>
      </c>
    </row>
    <row r="37" spans="2:24" ht="11.25" customHeight="1" x14ac:dyDescent="0.15">
      <c r="B37" s="7"/>
      <c r="C37" s="9">
        <v>7</v>
      </c>
      <c r="D37" s="9"/>
      <c r="E37" s="65">
        <v>2919</v>
      </c>
      <c r="F37" s="66">
        <v>3255</v>
      </c>
      <c r="G37" s="64">
        <v>3039</v>
      </c>
      <c r="H37" s="8">
        <v>1113</v>
      </c>
      <c r="I37" s="65">
        <v>714</v>
      </c>
      <c r="J37" s="66">
        <v>767</v>
      </c>
      <c r="K37" s="64">
        <v>753</v>
      </c>
      <c r="L37" s="8">
        <v>2142</v>
      </c>
      <c r="M37" s="7">
        <v>683</v>
      </c>
      <c r="N37" s="8">
        <v>809</v>
      </c>
      <c r="O37" s="9">
        <v>739</v>
      </c>
      <c r="P37" s="8">
        <v>13901</v>
      </c>
      <c r="Q37" s="65">
        <v>809</v>
      </c>
      <c r="R37" s="66">
        <v>893</v>
      </c>
      <c r="S37" s="64">
        <v>846</v>
      </c>
      <c r="T37" s="8">
        <v>277</v>
      </c>
      <c r="U37" s="7">
        <v>641</v>
      </c>
      <c r="V37" s="8">
        <v>788</v>
      </c>
      <c r="W37" s="9">
        <v>687</v>
      </c>
      <c r="X37" s="8">
        <v>3384</v>
      </c>
    </row>
    <row r="38" spans="2:24" ht="11.25" customHeight="1" x14ac:dyDescent="0.15">
      <c r="B38" s="7"/>
      <c r="C38" s="9">
        <v>8</v>
      </c>
      <c r="D38" s="9"/>
      <c r="E38" s="65">
        <v>2814</v>
      </c>
      <c r="F38" s="66">
        <v>3045</v>
      </c>
      <c r="G38" s="64">
        <v>2886</v>
      </c>
      <c r="H38" s="8">
        <v>261</v>
      </c>
      <c r="I38" s="65">
        <v>735</v>
      </c>
      <c r="J38" s="66">
        <v>767</v>
      </c>
      <c r="K38" s="64">
        <v>752</v>
      </c>
      <c r="L38" s="8">
        <v>2648</v>
      </c>
      <c r="M38" s="7">
        <v>693</v>
      </c>
      <c r="N38" s="8">
        <v>840</v>
      </c>
      <c r="O38" s="9">
        <v>737</v>
      </c>
      <c r="P38" s="8">
        <v>12849</v>
      </c>
      <c r="Q38" s="65">
        <v>903</v>
      </c>
      <c r="R38" s="66">
        <v>903</v>
      </c>
      <c r="S38" s="64">
        <v>903</v>
      </c>
      <c r="T38" s="8">
        <v>394</v>
      </c>
      <c r="U38" s="7">
        <v>609</v>
      </c>
      <c r="V38" s="8">
        <v>767</v>
      </c>
      <c r="W38" s="9">
        <v>688</v>
      </c>
      <c r="X38" s="8">
        <v>5651</v>
      </c>
    </row>
    <row r="39" spans="2:24" ht="11.25" customHeight="1" x14ac:dyDescent="0.15">
      <c r="B39" s="7"/>
      <c r="C39" s="9">
        <v>9</v>
      </c>
      <c r="D39" s="9"/>
      <c r="E39" s="65">
        <v>2790</v>
      </c>
      <c r="F39" s="66">
        <v>3045</v>
      </c>
      <c r="G39" s="64">
        <v>2874</v>
      </c>
      <c r="H39" s="8">
        <v>400</v>
      </c>
      <c r="I39" s="65">
        <v>790</v>
      </c>
      <c r="J39" s="66">
        <v>840</v>
      </c>
      <c r="K39" s="64">
        <v>816</v>
      </c>
      <c r="L39" s="8">
        <v>2320</v>
      </c>
      <c r="M39" s="7">
        <v>662</v>
      </c>
      <c r="N39" s="8">
        <v>809</v>
      </c>
      <c r="O39" s="9">
        <v>733</v>
      </c>
      <c r="P39" s="8">
        <v>8784</v>
      </c>
      <c r="Q39" s="65">
        <v>893</v>
      </c>
      <c r="R39" s="66">
        <v>893</v>
      </c>
      <c r="S39" s="64">
        <v>893</v>
      </c>
      <c r="T39" s="8">
        <v>442</v>
      </c>
      <c r="U39" s="7">
        <v>630</v>
      </c>
      <c r="V39" s="8">
        <v>788</v>
      </c>
      <c r="W39" s="9">
        <v>712</v>
      </c>
      <c r="X39" s="8">
        <v>3612</v>
      </c>
    </row>
    <row r="40" spans="2:24" ht="11.25" customHeight="1" x14ac:dyDescent="0.15">
      <c r="B40" s="7"/>
      <c r="C40" s="9">
        <v>10</v>
      </c>
      <c r="D40" s="30"/>
      <c r="E40" s="66">
        <v>2782.5</v>
      </c>
      <c r="F40" s="66">
        <v>3045</v>
      </c>
      <c r="G40" s="66">
        <v>2838.6294067067929</v>
      </c>
      <c r="H40" s="8">
        <v>362</v>
      </c>
      <c r="I40" s="66">
        <v>682.5</v>
      </c>
      <c r="J40" s="66">
        <v>819</v>
      </c>
      <c r="K40" s="66">
        <v>747.853895569099</v>
      </c>
      <c r="L40" s="8">
        <v>1641.4</v>
      </c>
      <c r="M40" s="8">
        <v>661.5</v>
      </c>
      <c r="N40" s="8">
        <v>808.5</v>
      </c>
      <c r="O40" s="8">
        <v>722.09921941700225</v>
      </c>
      <c r="P40" s="8">
        <v>21071.800000000003</v>
      </c>
      <c r="Q40" s="66">
        <v>735</v>
      </c>
      <c r="R40" s="66">
        <v>892.5</v>
      </c>
      <c r="S40" s="66">
        <v>864.85507246376812</v>
      </c>
      <c r="T40" s="8">
        <v>527.29999999999995</v>
      </c>
      <c r="U40" s="8">
        <v>682.5</v>
      </c>
      <c r="V40" s="8">
        <v>787.5</v>
      </c>
      <c r="W40" s="8">
        <v>761.68059731160099</v>
      </c>
      <c r="X40" s="8">
        <v>5566.2</v>
      </c>
    </row>
    <row r="41" spans="2:24" ht="11.25" customHeight="1" x14ac:dyDescent="0.15">
      <c r="B41" s="10"/>
      <c r="C41" s="12">
        <v>11</v>
      </c>
      <c r="D41" s="18"/>
      <c r="E41" s="68">
        <v>2940</v>
      </c>
      <c r="F41" s="68">
        <v>3150</v>
      </c>
      <c r="G41" s="68">
        <v>3019.2368045649077</v>
      </c>
      <c r="H41" s="11">
        <v>2317</v>
      </c>
      <c r="I41" s="68">
        <v>714</v>
      </c>
      <c r="J41" s="68">
        <v>819</v>
      </c>
      <c r="K41" s="68">
        <v>781.74929178470256</v>
      </c>
      <c r="L41" s="11">
        <v>959.7</v>
      </c>
      <c r="M41" s="11">
        <v>693</v>
      </c>
      <c r="N41" s="11">
        <v>787.5</v>
      </c>
      <c r="O41" s="11">
        <v>747.31279251170042</v>
      </c>
      <c r="P41" s="11">
        <v>5199.2000000000007</v>
      </c>
      <c r="Q41" s="68">
        <v>745.5</v>
      </c>
      <c r="R41" s="68">
        <v>892.5</v>
      </c>
      <c r="S41" s="68">
        <v>844.63807189542467</v>
      </c>
      <c r="T41" s="11">
        <v>4719.6000000000004</v>
      </c>
      <c r="U41" s="11">
        <v>682.5</v>
      </c>
      <c r="V41" s="11">
        <v>787.5</v>
      </c>
      <c r="W41" s="11">
        <v>725.00199203187265</v>
      </c>
      <c r="X41" s="18">
        <v>5557.6</v>
      </c>
    </row>
    <row r="42" spans="2:24" ht="11.25" customHeight="1" x14ac:dyDescent="0.15">
      <c r="B42" s="7" t="s">
        <v>415</v>
      </c>
      <c r="C42" s="9"/>
      <c r="E42" s="7"/>
      <c r="F42" s="8"/>
      <c r="G42" s="9"/>
      <c r="H42" s="8"/>
      <c r="I42" s="65"/>
      <c r="J42" s="66"/>
      <c r="K42" s="64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1.25" customHeight="1" x14ac:dyDescent="0.15">
      <c r="B43" s="7"/>
      <c r="C43" s="9"/>
      <c r="E43" s="7"/>
      <c r="F43" s="8"/>
      <c r="G43" s="9"/>
      <c r="H43" s="8"/>
      <c r="I43" s="65"/>
      <c r="J43" s="66"/>
      <c r="K43" s="64"/>
      <c r="L43" s="8"/>
      <c r="M43" s="65"/>
      <c r="N43" s="66"/>
      <c r="O43" s="64"/>
      <c r="P43" s="8"/>
      <c r="Q43" s="65"/>
      <c r="R43" s="66"/>
      <c r="S43" s="64"/>
      <c r="T43" s="8"/>
      <c r="U43" s="65"/>
      <c r="V43" s="66"/>
      <c r="W43" s="64"/>
      <c r="X43" s="8"/>
    </row>
    <row r="44" spans="2:24" ht="11.25" customHeight="1" x14ac:dyDescent="0.15">
      <c r="B44" s="103">
        <v>40452</v>
      </c>
      <c r="C44" s="104"/>
      <c r="D44" s="105">
        <v>40466</v>
      </c>
      <c r="E44" s="65">
        <v>2940</v>
      </c>
      <c r="F44" s="66">
        <v>2940</v>
      </c>
      <c r="G44" s="64">
        <v>2940</v>
      </c>
      <c r="H44" s="8">
        <v>1292.8</v>
      </c>
      <c r="I44" s="65">
        <v>714</v>
      </c>
      <c r="J44" s="66">
        <v>819</v>
      </c>
      <c r="K44" s="64">
        <v>769.45774647887322</v>
      </c>
      <c r="L44" s="8">
        <v>547.5</v>
      </c>
      <c r="M44" s="65">
        <v>693</v>
      </c>
      <c r="N44" s="66">
        <v>756</v>
      </c>
      <c r="O44" s="64">
        <v>727.77039007092196</v>
      </c>
      <c r="P44" s="8">
        <v>2759.8</v>
      </c>
      <c r="Q44" s="65">
        <v>787.5</v>
      </c>
      <c r="R44" s="66">
        <v>892.5</v>
      </c>
      <c r="S44" s="64">
        <v>843.60777957860626</v>
      </c>
      <c r="T44" s="8">
        <v>1499.4</v>
      </c>
      <c r="U44" s="65">
        <v>682.5</v>
      </c>
      <c r="V44" s="66">
        <v>766.5</v>
      </c>
      <c r="W44" s="64">
        <v>717.64688856729401</v>
      </c>
      <c r="X44" s="8">
        <v>2702.7</v>
      </c>
    </row>
    <row r="45" spans="2:24" ht="11.25" customHeight="1" x14ac:dyDescent="0.15">
      <c r="B45" s="532">
        <v>40469</v>
      </c>
      <c r="C45" s="119"/>
      <c r="D45" s="119">
        <v>40480</v>
      </c>
      <c r="E45" s="67">
        <v>3024</v>
      </c>
      <c r="F45" s="68">
        <v>3150</v>
      </c>
      <c r="G45" s="70">
        <v>3076.4742014742019</v>
      </c>
      <c r="H45" s="68">
        <v>1024.2</v>
      </c>
      <c r="I45" s="67">
        <v>790.02</v>
      </c>
      <c r="J45" s="67">
        <v>790.02</v>
      </c>
      <c r="K45" s="67">
        <v>790.02132701421795</v>
      </c>
      <c r="L45" s="68">
        <v>412.2</v>
      </c>
      <c r="M45" s="10">
        <v>735</v>
      </c>
      <c r="N45" s="11">
        <v>787.5</v>
      </c>
      <c r="O45" s="12">
        <v>762.66364902506962</v>
      </c>
      <c r="P45" s="11">
        <v>2439.4</v>
      </c>
      <c r="Q45" s="67">
        <v>745.5</v>
      </c>
      <c r="R45" s="68">
        <v>892.5</v>
      </c>
      <c r="S45" s="70">
        <v>845.1595570139458</v>
      </c>
      <c r="T45" s="11">
        <v>3220.2</v>
      </c>
      <c r="U45" s="67">
        <v>682.5</v>
      </c>
      <c r="V45" s="68">
        <v>787.5</v>
      </c>
      <c r="W45" s="70">
        <v>747.16351744186034</v>
      </c>
      <c r="X45" s="11">
        <v>2854.9</v>
      </c>
    </row>
  </sheetData>
  <phoneticPr fontId="7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X46"/>
  <sheetViews>
    <sheetView zoomScale="75" workbookViewId="0">
      <selection activeCell="H37" sqref="H37"/>
    </sheetView>
  </sheetViews>
  <sheetFormatPr defaultColWidth="7.5" defaultRowHeight="12" x14ac:dyDescent="0.15"/>
  <cols>
    <col min="1" max="1" width="0.7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418</v>
      </c>
    </row>
    <row r="4" spans="2:24" x14ac:dyDescent="0.15">
      <c r="T4" s="20"/>
      <c r="X4" s="20" t="s">
        <v>20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15"/>
      <c r="C6" s="617" t="s">
        <v>0</v>
      </c>
      <c r="D6" s="619"/>
      <c r="E6" s="15" t="s">
        <v>419</v>
      </c>
      <c r="F6" s="16"/>
      <c r="G6" s="16"/>
      <c r="H6" s="16"/>
      <c r="I6" s="15" t="s">
        <v>420</v>
      </c>
      <c r="J6" s="16"/>
      <c r="K6" s="16"/>
      <c r="L6" s="16"/>
      <c r="M6" s="15" t="s">
        <v>125</v>
      </c>
      <c r="N6" s="16"/>
      <c r="O6" s="16"/>
      <c r="P6" s="16"/>
      <c r="Q6" s="15" t="s">
        <v>328</v>
      </c>
      <c r="R6" s="16"/>
      <c r="S6" s="16"/>
      <c r="T6" s="17"/>
      <c r="U6" s="15" t="s">
        <v>411</v>
      </c>
      <c r="V6" s="16" t="s">
        <v>421</v>
      </c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/>
      <c r="N7" s="12"/>
      <c r="O7" s="12"/>
      <c r="P7" s="12"/>
      <c r="Q7" s="10"/>
      <c r="R7" s="12"/>
      <c r="S7" s="12"/>
      <c r="T7" s="18"/>
      <c r="U7" s="27"/>
      <c r="V7" s="28"/>
      <c r="W7" s="28"/>
      <c r="X7" s="29"/>
    </row>
    <row r="8" spans="2:24" x14ac:dyDescent="0.15">
      <c r="B8" s="7" t="s">
        <v>4</v>
      </c>
      <c r="C8" s="9"/>
      <c r="D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72</v>
      </c>
      <c r="C10" s="9">
        <v>18</v>
      </c>
      <c r="D10" s="9" t="s">
        <v>31</v>
      </c>
      <c r="E10" s="7">
        <v>546</v>
      </c>
      <c r="F10" s="8">
        <v>747</v>
      </c>
      <c r="G10" s="9">
        <v>636</v>
      </c>
      <c r="H10" s="8">
        <v>271954</v>
      </c>
      <c r="I10" s="7">
        <v>557</v>
      </c>
      <c r="J10" s="8">
        <v>756</v>
      </c>
      <c r="K10" s="9">
        <v>637</v>
      </c>
      <c r="L10" s="8">
        <v>115593</v>
      </c>
      <c r="M10" s="7">
        <v>630</v>
      </c>
      <c r="N10" s="8">
        <v>851</v>
      </c>
      <c r="O10" s="9">
        <v>726</v>
      </c>
      <c r="P10" s="8">
        <v>55124</v>
      </c>
      <c r="Q10" s="7">
        <v>1554</v>
      </c>
      <c r="R10" s="8">
        <v>1929</v>
      </c>
      <c r="S10" s="9">
        <v>1728</v>
      </c>
      <c r="T10" s="8">
        <v>32448</v>
      </c>
      <c r="U10" s="7">
        <v>1189</v>
      </c>
      <c r="V10" s="8">
        <v>1680</v>
      </c>
      <c r="W10" s="9">
        <v>1404</v>
      </c>
      <c r="X10" s="8">
        <v>91384</v>
      </c>
    </row>
    <row r="11" spans="2:24" ht="12.75" customHeight="1" x14ac:dyDescent="0.15">
      <c r="B11" s="7"/>
      <c r="C11" s="9">
        <v>19</v>
      </c>
      <c r="D11" s="9"/>
      <c r="E11" s="65">
        <v>572</v>
      </c>
      <c r="F11" s="66">
        <v>714</v>
      </c>
      <c r="G11" s="64">
        <v>639.45000000000005</v>
      </c>
      <c r="H11" s="66">
        <v>172691</v>
      </c>
      <c r="I11" s="65">
        <v>567</v>
      </c>
      <c r="J11" s="66">
        <v>735</v>
      </c>
      <c r="K11" s="64">
        <v>647.85</v>
      </c>
      <c r="L11" s="66">
        <v>152618</v>
      </c>
      <c r="M11" s="65">
        <v>539</v>
      </c>
      <c r="N11" s="66">
        <v>739</v>
      </c>
      <c r="O11" s="64">
        <v>675.15</v>
      </c>
      <c r="P11" s="66">
        <v>49823</v>
      </c>
      <c r="Q11" s="65">
        <v>1780</v>
      </c>
      <c r="R11" s="66">
        <v>2153</v>
      </c>
      <c r="S11" s="64">
        <v>1874.25</v>
      </c>
      <c r="T11" s="66">
        <v>11196</v>
      </c>
      <c r="U11" s="7">
        <v>1313</v>
      </c>
      <c r="V11" s="8">
        <v>1628</v>
      </c>
      <c r="W11" s="9">
        <v>1440.6</v>
      </c>
      <c r="X11" s="8">
        <v>54232</v>
      </c>
    </row>
    <row r="12" spans="2:24" ht="12.75" customHeight="1" x14ac:dyDescent="0.15">
      <c r="B12" s="10"/>
      <c r="C12" s="12">
        <v>20</v>
      </c>
      <c r="D12" s="12"/>
      <c r="E12" s="67">
        <v>554</v>
      </c>
      <c r="F12" s="68">
        <v>725</v>
      </c>
      <c r="G12" s="70">
        <v>643.65</v>
      </c>
      <c r="H12" s="68">
        <v>158730</v>
      </c>
      <c r="I12" s="67">
        <v>557</v>
      </c>
      <c r="J12" s="68">
        <v>767</v>
      </c>
      <c r="K12" s="70">
        <v>660.45</v>
      </c>
      <c r="L12" s="68">
        <v>131658</v>
      </c>
      <c r="M12" s="67">
        <v>575</v>
      </c>
      <c r="N12" s="68">
        <v>809</v>
      </c>
      <c r="O12" s="70">
        <v>677.25</v>
      </c>
      <c r="P12" s="68">
        <v>50227</v>
      </c>
      <c r="Q12" s="67">
        <v>1040</v>
      </c>
      <c r="R12" s="68">
        <v>2153</v>
      </c>
      <c r="S12" s="70">
        <v>1621.2</v>
      </c>
      <c r="T12" s="68">
        <v>5317</v>
      </c>
      <c r="U12" s="10">
        <v>827</v>
      </c>
      <c r="V12" s="11">
        <v>1733</v>
      </c>
      <c r="W12" s="12">
        <v>1180.2</v>
      </c>
      <c r="X12" s="11">
        <v>75549</v>
      </c>
    </row>
    <row r="13" spans="2:24" ht="12.75" customHeight="1" x14ac:dyDescent="0.15">
      <c r="B13" s="7" t="s">
        <v>422</v>
      </c>
      <c r="C13" s="9">
        <v>3</v>
      </c>
      <c r="D13" s="30" t="s">
        <v>423</v>
      </c>
      <c r="E13" s="65">
        <v>620</v>
      </c>
      <c r="F13" s="66">
        <v>651</v>
      </c>
      <c r="G13" s="64">
        <v>625</v>
      </c>
      <c r="H13" s="66">
        <v>12974</v>
      </c>
      <c r="I13" s="65">
        <v>630</v>
      </c>
      <c r="J13" s="66">
        <v>672</v>
      </c>
      <c r="K13" s="64">
        <v>650</v>
      </c>
      <c r="L13" s="66">
        <v>12855</v>
      </c>
      <c r="M13" s="65">
        <v>633</v>
      </c>
      <c r="N13" s="66">
        <v>698</v>
      </c>
      <c r="O13" s="64">
        <v>675</v>
      </c>
      <c r="P13" s="66">
        <v>2299</v>
      </c>
      <c r="Q13" s="65">
        <v>1932</v>
      </c>
      <c r="R13" s="66">
        <v>1932</v>
      </c>
      <c r="S13" s="64">
        <v>1932</v>
      </c>
      <c r="T13" s="66">
        <v>92</v>
      </c>
      <c r="U13" s="7">
        <v>1470</v>
      </c>
      <c r="V13" s="8">
        <v>1470</v>
      </c>
      <c r="W13" s="9">
        <v>1470</v>
      </c>
      <c r="X13" s="8">
        <v>4590</v>
      </c>
    </row>
    <row r="14" spans="2:24" ht="12.75" customHeight="1" x14ac:dyDescent="0.15">
      <c r="B14" s="7"/>
      <c r="C14" s="9">
        <v>4</v>
      </c>
      <c r="D14" s="9"/>
      <c r="E14" s="65">
        <v>588</v>
      </c>
      <c r="F14" s="66">
        <v>650</v>
      </c>
      <c r="G14" s="64">
        <v>611</v>
      </c>
      <c r="H14" s="66">
        <v>18020</v>
      </c>
      <c r="I14" s="65">
        <v>578</v>
      </c>
      <c r="J14" s="66">
        <v>647</v>
      </c>
      <c r="K14" s="64">
        <v>602</v>
      </c>
      <c r="L14" s="66">
        <v>11586</v>
      </c>
      <c r="M14" s="65">
        <v>575</v>
      </c>
      <c r="N14" s="66">
        <v>609</v>
      </c>
      <c r="O14" s="64">
        <v>588</v>
      </c>
      <c r="P14" s="66">
        <v>3208</v>
      </c>
      <c r="Q14" s="65">
        <v>1575</v>
      </c>
      <c r="R14" s="66">
        <v>1680</v>
      </c>
      <c r="S14" s="64">
        <v>1620</v>
      </c>
      <c r="T14" s="66">
        <v>247</v>
      </c>
      <c r="U14" s="7">
        <v>1255</v>
      </c>
      <c r="V14" s="8">
        <v>1537</v>
      </c>
      <c r="W14" s="9">
        <v>1439</v>
      </c>
      <c r="X14" s="8">
        <v>4756</v>
      </c>
    </row>
    <row r="15" spans="2:24" ht="12.75" customHeight="1" x14ac:dyDescent="0.15">
      <c r="B15" s="7"/>
      <c r="C15" s="9">
        <v>5</v>
      </c>
      <c r="D15" s="9"/>
      <c r="E15" s="65">
        <v>572</v>
      </c>
      <c r="F15" s="66">
        <v>626</v>
      </c>
      <c r="G15" s="64">
        <v>597</v>
      </c>
      <c r="H15" s="66">
        <v>17559</v>
      </c>
      <c r="I15" s="65">
        <v>588</v>
      </c>
      <c r="J15" s="66">
        <v>630</v>
      </c>
      <c r="K15" s="64">
        <v>607</v>
      </c>
      <c r="L15" s="66">
        <v>11657</v>
      </c>
      <c r="M15" s="65">
        <v>603</v>
      </c>
      <c r="N15" s="66">
        <v>630</v>
      </c>
      <c r="O15" s="64">
        <v>614</v>
      </c>
      <c r="P15" s="66">
        <v>4038</v>
      </c>
      <c r="Q15" s="65">
        <v>1575</v>
      </c>
      <c r="R15" s="66">
        <v>1712</v>
      </c>
      <c r="S15" s="64">
        <v>1650</v>
      </c>
      <c r="T15" s="66">
        <v>181</v>
      </c>
      <c r="U15" s="7">
        <v>1071</v>
      </c>
      <c r="V15" s="8">
        <v>1239</v>
      </c>
      <c r="W15" s="9">
        <v>1135</v>
      </c>
      <c r="X15" s="8">
        <v>5769</v>
      </c>
    </row>
    <row r="16" spans="2:24" ht="12.75" customHeight="1" x14ac:dyDescent="0.15">
      <c r="B16" s="7"/>
      <c r="C16" s="9">
        <v>6</v>
      </c>
      <c r="D16" s="9"/>
      <c r="E16" s="65">
        <v>588</v>
      </c>
      <c r="F16" s="66">
        <v>641</v>
      </c>
      <c r="G16" s="64">
        <v>609</v>
      </c>
      <c r="H16" s="66">
        <v>16927</v>
      </c>
      <c r="I16" s="65">
        <v>599</v>
      </c>
      <c r="J16" s="66">
        <v>662</v>
      </c>
      <c r="K16" s="64">
        <v>604</v>
      </c>
      <c r="L16" s="66">
        <v>11595</v>
      </c>
      <c r="M16" s="65">
        <v>578</v>
      </c>
      <c r="N16" s="66">
        <v>675</v>
      </c>
      <c r="O16" s="64">
        <v>607</v>
      </c>
      <c r="P16" s="66">
        <v>5691</v>
      </c>
      <c r="Q16" s="65">
        <v>1539</v>
      </c>
      <c r="R16" s="66">
        <v>1713</v>
      </c>
      <c r="S16" s="64">
        <v>1616</v>
      </c>
      <c r="T16" s="66">
        <v>367</v>
      </c>
      <c r="U16" s="7">
        <v>1008</v>
      </c>
      <c r="V16" s="8">
        <v>1260</v>
      </c>
      <c r="W16" s="9">
        <v>1049</v>
      </c>
      <c r="X16" s="8">
        <v>5907</v>
      </c>
    </row>
    <row r="17" spans="2:24" ht="12.75" customHeight="1" x14ac:dyDescent="0.15">
      <c r="B17" s="7"/>
      <c r="C17" s="9">
        <v>7</v>
      </c>
      <c r="D17" s="9"/>
      <c r="E17" s="65">
        <v>630</v>
      </c>
      <c r="F17" s="66">
        <v>717</v>
      </c>
      <c r="G17" s="64">
        <v>686</v>
      </c>
      <c r="H17" s="66">
        <v>18870</v>
      </c>
      <c r="I17" s="65">
        <v>628</v>
      </c>
      <c r="J17" s="66">
        <v>735</v>
      </c>
      <c r="K17" s="64">
        <v>685</v>
      </c>
      <c r="L17" s="66">
        <v>10481</v>
      </c>
      <c r="M17" s="65">
        <v>725</v>
      </c>
      <c r="N17" s="66">
        <v>798</v>
      </c>
      <c r="O17" s="64">
        <v>751</v>
      </c>
      <c r="P17" s="66">
        <v>6536</v>
      </c>
      <c r="Q17" s="65">
        <v>1565</v>
      </c>
      <c r="R17" s="66">
        <v>1680</v>
      </c>
      <c r="S17" s="64">
        <v>1633</v>
      </c>
      <c r="T17" s="66">
        <v>674</v>
      </c>
      <c r="U17" s="7">
        <v>1208</v>
      </c>
      <c r="V17" s="8">
        <v>1470</v>
      </c>
      <c r="W17" s="9">
        <v>1353</v>
      </c>
      <c r="X17" s="8">
        <v>5639</v>
      </c>
    </row>
    <row r="18" spans="2:24" ht="12.75" customHeight="1" x14ac:dyDescent="0.15">
      <c r="B18" s="7"/>
      <c r="C18" s="9">
        <v>8</v>
      </c>
      <c r="D18" s="9"/>
      <c r="E18" s="65">
        <v>693</v>
      </c>
      <c r="F18" s="66">
        <v>714</v>
      </c>
      <c r="G18" s="64">
        <v>701</v>
      </c>
      <c r="H18" s="66">
        <v>15876</v>
      </c>
      <c r="I18" s="65">
        <v>683</v>
      </c>
      <c r="J18" s="66">
        <v>735</v>
      </c>
      <c r="K18" s="64">
        <v>708</v>
      </c>
      <c r="L18" s="66">
        <v>9496</v>
      </c>
      <c r="M18" s="65">
        <v>719</v>
      </c>
      <c r="N18" s="66">
        <v>809</v>
      </c>
      <c r="O18" s="64">
        <v>739</v>
      </c>
      <c r="P18" s="66">
        <v>7465</v>
      </c>
      <c r="Q18" s="65">
        <v>1468</v>
      </c>
      <c r="R18" s="66">
        <v>1689</v>
      </c>
      <c r="S18" s="64">
        <v>1608</v>
      </c>
      <c r="T18" s="66">
        <v>979</v>
      </c>
      <c r="U18" s="7">
        <v>1247</v>
      </c>
      <c r="V18" s="8">
        <v>1495</v>
      </c>
      <c r="W18" s="9">
        <v>1374</v>
      </c>
      <c r="X18" s="8">
        <v>6639</v>
      </c>
    </row>
    <row r="19" spans="2:24" ht="12.75" customHeight="1" x14ac:dyDescent="0.15">
      <c r="B19" s="7"/>
      <c r="C19" s="9">
        <v>9</v>
      </c>
      <c r="D19" s="30"/>
      <c r="E19" s="65">
        <v>680</v>
      </c>
      <c r="F19" s="66">
        <v>725</v>
      </c>
      <c r="G19" s="64">
        <v>697</v>
      </c>
      <c r="H19" s="66">
        <v>9811</v>
      </c>
      <c r="I19" s="65">
        <v>683</v>
      </c>
      <c r="J19" s="66">
        <v>725</v>
      </c>
      <c r="K19" s="64">
        <v>698</v>
      </c>
      <c r="L19" s="66">
        <v>12041</v>
      </c>
      <c r="M19" s="65">
        <v>738</v>
      </c>
      <c r="N19" s="66">
        <v>777</v>
      </c>
      <c r="O19" s="64">
        <v>743</v>
      </c>
      <c r="P19" s="66">
        <v>6007</v>
      </c>
      <c r="Q19" s="65">
        <v>1470</v>
      </c>
      <c r="R19" s="66">
        <v>1575</v>
      </c>
      <c r="S19" s="64">
        <v>1514</v>
      </c>
      <c r="T19" s="66">
        <v>769</v>
      </c>
      <c r="U19" s="7">
        <v>1155</v>
      </c>
      <c r="V19" s="8">
        <v>1334</v>
      </c>
      <c r="W19" s="9">
        <v>1233</v>
      </c>
      <c r="X19" s="8">
        <v>12497</v>
      </c>
    </row>
    <row r="20" spans="2:24" ht="12.75" customHeight="1" x14ac:dyDescent="0.15">
      <c r="B20" s="7"/>
      <c r="C20" s="9">
        <v>10</v>
      </c>
      <c r="D20" s="30"/>
      <c r="E20" s="65">
        <v>654</v>
      </c>
      <c r="F20" s="66">
        <v>714</v>
      </c>
      <c r="G20" s="64">
        <v>683</v>
      </c>
      <c r="H20" s="66">
        <v>12846</v>
      </c>
      <c r="I20" s="65">
        <v>662</v>
      </c>
      <c r="J20" s="66">
        <v>725</v>
      </c>
      <c r="K20" s="64">
        <v>677</v>
      </c>
      <c r="L20" s="66">
        <v>14353</v>
      </c>
      <c r="M20" s="65">
        <v>677</v>
      </c>
      <c r="N20" s="66">
        <v>704</v>
      </c>
      <c r="O20" s="64">
        <v>679</v>
      </c>
      <c r="P20" s="66">
        <v>6531</v>
      </c>
      <c r="Q20" s="65">
        <v>1412</v>
      </c>
      <c r="R20" s="66">
        <v>1533</v>
      </c>
      <c r="S20" s="64">
        <v>1469</v>
      </c>
      <c r="T20" s="66">
        <v>782</v>
      </c>
      <c r="U20" s="7">
        <v>945</v>
      </c>
      <c r="V20" s="8">
        <v>1334</v>
      </c>
      <c r="W20" s="9">
        <v>1076</v>
      </c>
      <c r="X20" s="8">
        <v>9755</v>
      </c>
    </row>
    <row r="21" spans="2:24" ht="12.75" customHeight="1" x14ac:dyDescent="0.15">
      <c r="B21" s="10"/>
      <c r="C21" s="12">
        <v>11</v>
      </c>
      <c r="D21" s="12"/>
      <c r="E21" s="65">
        <v>554</v>
      </c>
      <c r="F21" s="66">
        <v>651</v>
      </c>
      <c r="G21" s="64">
        <v>597</v>
      </c>
      <c r="H21" s="66">
        <v>20230</v>
      </c>
      <c r="I21" s="65">
        <v>557</v>
      </c>
      <c r="J21" s="66">
        <v>646</v>
      </c>
      <c r="K21" s="64">
        <v>588</v>
      </c>
      <c r="L21" s="66">
        <v>14874</v>
      </c>
      <c r="M21" s="65">
        <v>593</v>
      </c>
      <c r="N21" s="66">
        <v>677</v>
      </c>
      <c r="O21" s="64">
        <v>633</v>
      </c>
      <c r="P21" s="66">
        <v>4746</v>
      </c>
      <c r="Q21" s="65">
        <v>1040</v>
      </c>
      <c r="R21" s="66">
        <v>1365</v>
      </c>
      <c r="S21" s="64">
        <v>1237</v>
      </c>
      <c r="T21" s="66">
        <v>815</v>
      </c>
      <c r="U21" s="10">
        <v>827</v>
      </c>
      <c r="V21" s="11">
        <v>1187</v>
      </c>
      <c r="W21" s="12">
        <v>991</v>
      </c>
      <c r="X21" s="11">
        <v>10366</v>
      </c>
    </row>
    <row r="22" spans="2:24" ht="12.75" customHeight="1" x14ac:dyDescent="0.15">
      <c r="B22" s="7"/>
      <c r="C22" s="617" t="s">
        <v>0</v>
      </c>
      <c r="D22" s="619"/>
      <c r="E22" s="15" t="s">
        <v>424</v>
      </c>
      <c r="F22" s="16"/>
      <c r="G22" s="16"/>
      <c r="H22" s="17"/>
      <c r="I22" s="15" t="s">
        <v>425</v>
      </c>
      <c r="J22" s="16"/>
      <c r="K22" s="16"/>
      <c r="L22" s="16"/>
      <c r="M22" s="15" t="s">
        <v>426</v>
      </c>
      <c r="N22" s="16"/>
      <c r="O22" s="16"/>
      <c r="P22" s="16"/>
      <c r="Q22" s="15" t="s">
        <v>89</v>
      </c>
      <c r="R22" s="16"/>
      <c r="S22" s="16"/>
      <c r="T22" s="17"/>
      <c r="U22" s="15" t="s">
        <v>427</v>
      </c>
      <c r="V22" s="16"/>
      <c r="W22" s="16"/>
      <c r="X22" s="17"/>
    </row>
    <row r="23" spans="2:24" ht="12.75" customHeight="1" x14ac:dyDescent="0.15">
      <c r="B23" s="7"/>
      <c r="C23" s="10"/>
      <c r="D23" s="18"/>
      <c r="E23" s="10"/>
      <c r="F23" s="12"/>
      <c r="G23" s="12"/>
      <c r="H23" s="18"/>
      <c r="I23" s="10"/>
      <c r="J23" s="12"/>
      <c r="K23" s="12"/>
      <c r="L23" s="12"/>
      <c r="M23" s="10"/>
      <c r="N23" s="12"/>
      <c r="O23" s="12"/>
      <c r="P23" s="12"/>
      <c r="Q23" s="10"/>
      <c r="R23" s="12"/>
      <c r="S23" s="12"/>
      <c r="T23" s="18"/>
      <c r="U23" s="10"/>
      <c r="V23" s="12"/>
      <c r="W23" s="12"/>
      <c r="X23" s="18"/>
    </row>
    <row r="24" spans="2:24" ht="12.75" customHeight="1" x14ac:dyDescent="0.15">
      <c r="B24" s="7" t="s">
        <v>4</v>
      </c>
      <c r="C24" s="9"/>
      <c r="D24" s="9"/>
      <c r="E24" s="13" t="s">
        <v>5</v>
      </c>
      <c r="F24" s="2" t="s">
        <v>6</v>
      </c>
      <c r="G24" s="14" t="s">
        <v>7</v>
      </c>
      <c r="H24" s="2" t="s">
        <v>8</v>
      </c>
      <c r="I24" s="13" t="s">
        <v>5</v>
      </c>
      <c r="J24" s="2" t="s">
        <v>6</v>
      </c>
      <c r="K24" s="14" t="s">
        <v>7</v>
      </c>
      <c r="L24" s="2" t="s">
        <v>8</v>
      </c>
      <c r="M24" s="13" t="s">
        <v>5</v>
      </c>
      <c r="N24" s="2" t="s">
        <v>6</v>
      </c>
      <c r="O24" s="14" t="s">
        <v>7</v>
      </c>
      <c r="P24" s="2" t="s">
        <v>8</v>
      </c>
      <c r="Q24" s="13" t="s">
        <v>5</v>
      </c>
      <c r="R24" s="2" t="s">
        <v>6</v>
      </c>
      <c r="S24" s="14" t="s">
        <v>7</v>
      </c>
      <c r="T24" s="2" t="s">
        <v>8</v>
      </c>
      <c r="U24" s="13" t="s">
        <v>5</v>
      </c>
      <c r="V24" s="2" t="s">
        <v>6</v>
      </c>
      <c r="W24" s="14" t="s">
        <v>7</v>
      </c>
      <c r="X24" s="2" t="s">
        <v>8</v>
      </c>
    </row>
    <row r="25" spans="2:24" ht="12.75" customHeight="1" x14ac:dyDescent="0.15">
      <c r="B25" s="10"/>
      <c r="C25" s="12"/>
      <c r="D25" s="12"/>
      <c r="E25" s="4"/>
      <c r="F25" s="5"/>
      <c r="G25" s="6" t="s">
        <v>9</v>
      </c>
      <c r="H25" s="5"/>
      <c r="I25" s="4"/>
      <c r="J25" s="5"/>
      <c r="K25" s="6" t="s">
        <v>9</v>
      </c>
      <c r="L25" s="5"/>
      <c r="M25" s="4"/>
      <c r="N25" s="5"/>
      <c r="O25" s="6" t="s">
        <v>9</v>
      </c>
      <c r="P25" s="5"/>
      <c r="Q25" s="4"/>
      <c r="R25" s="5"/>
      <c r="S25" s="6" t="s">
        <v>9</v>
      </c>
      <c r="T25" s="5"/>
      <c r="U25" s="4"/>
      <c r="V25" s="5"/>
      <c r="W25" s="6" t="s">
        <v>9</v>
      </c>
      <c r="X25" s="5"/>
    </row>
    <row r="26" spans="2:24" ht="12.75" customHeight="1" x14ac:dyDescent="0.15">
      <c r="B26" s="7" t="s">
        <v>72</v>
      </c>
      <c r="C26" s="9">
        <v>18</v>
      </c>
      <c r="D26" s="9" t="s">
        <v>31</v>
      </c>
      <c r="E26" s="65">
        <v>2255</v>
      </c>
      <c r="F26" s="66">
        <v>3360</v>
      </c>
      <c r="G26" s="64">
        <v>2776</v>
      </c>
      <c r="H26" s="8">
        <v>42283</v>
      </c>
      <c r="I26" s="7">
        <v>567</v>
      </c>
      <c r="J26" s="8">
        <v>760</v>
      </c>
      <c r="K26" s="9">
        <v>654</v>
      </c>
      <c r="L26" s="8">
        <v>180022</v>
      </c>
      <c r="M26" s="7">
        <v>557</v>
      </c>
      <c r="N26" s="8">
        <v>756</v>
      </c>
      <c r="O26" s="9">
        <v>628</v>
      </c>
      <c r="P26" s="8">
        <v>113932</v>
      </c>
      <c r="Q26" s="7">
        <v>714</v>
      </c>
      <c r="R26" s="8">
        <v>840</v>
      </c>
      <c r="S26" s="9">
        <v>785</v>
      </c>
      <c r="T26" s="8">
        <v>393779</v>
      </c>
      <c r="U26" s="7">
        <v>525</v>
      </c>
      <c r="V26" s="8">
        <v>725</v>
      </c>
      <c r="W26" s="9">
        <v>607</v>
      </c>
      <c r="X26" s="8">
        <v>292158</v>
      </c>
    </row>
    <row r="27" spans="2:24" ht="12.75" customHeight="1" x14ac:dyDescent="0.15">
      <c r="B27" s="7"/>
      <c r="C27" s="9">
        <v>19</v>
      </c>
      <c r="D27" s="9"/>
      <c r="E27" s="65">
        <v>2714</v>
      </c>
      <c r="F27" s="66">
        <v>3465</v>
      </c>
      <c r="G27" s="64">
        <v>3013.5</v>
      </c>
      <c r="H27" s="66">
        <v>29792</v>
      </c>
      <c r="I27" s="65">
        <v>630</v>
      </c>
      <c r="J27" s="66">
        <v>798</v>
      </c>
      <c r="K27" s="64">
        <v>712.95</v>
      </c>
      <c r="L27" s="66">
        <v>145702</v>
      </c>
      <c r="M27" s="65">
        <v>614</v>
      </c>
      <c r="N27" s="66">
        <v>819</v>
      </c>
      <c r="O27" s="64">
        <v>677.25</v>
      </c>
      <c r="P27" s="66">
        <v>111428</v>
      </c>
      <c r="Q27" s="7">
        <v>735</v>
      </c>
      <c r="R27" s="8">
        <v>1029</v>
      </c>
      <c r="S27" s="9">
        <v>850.5</v>
      </c>
      <c r="T27" s="8">
        <v>145677</v>
      </c>
      <c r="U27" s="7">
        <v>567</v>
      </c>
      <c r="V27" s="8">
        <v>719</v>
      </c>
      <c r="W27" s="9">
        <v>639.45000000000005</v>
      </c>
      <c r="X27" s="8">
        <v>109641</v>
      </c>
    </row>
    <row r="28" spans="2:24" ht="12.75" customHeight="1" x14ac:dyDescent="0.15">
      <c r="B28" s="10"/>
      <c r="C28" s="12">
        <v>20</v>
      </c>
      <c r="D28" s="12"/>
      <c r="E28" s="67">
        <v>2258</v>
      </c>
      <c r="F28" s="68">
        <v>3647</v>
      </c>
      <c r="G28" s="70">
        <v>2738.4</v>
      </c>
      <c r="H28" s="68">
        <v>18045</v>
      </c>
      <c r="I28" s="67">
        <v>583</v>
      </c>
      <c r="J28" s="68">
        <v>819</v>
      </c>
      <c r="K28" s="70">
        <v>705.6</v>
      </c>
      <c r="L28" s="68">
        <v>114046</v>
      </c>
      <c r="M28" s="67">
        <v>554</v>
      </c>
      <c r="N28" s="68">
        <v>802</v>
      </c>
      <c r="O28" s="70">
        <v>683.55</v>
      </c>
      <c r="P28" s="68">
        <v>86509</v>
      </c>
      <c r="Q28" s="10">
        <v>620</v>
      </c>
      <c r="R28" s="11">
        <v>896</v>
      </c>
      <c r="S28" s="12">
        <v>875.7</v>
      </c>
      <c r="T28" s="11">
        <v>92419</v>
      </c>
      <c r="U28" s="10">
        <v>593</v>
      </c>
      <c r="V28" s="11">
        <v>735</v>
      </c>
      <c r="W28" s="12">
        <v>657.3</v>
      </c>
      <c r="X28" s="11">
        <v>91660</v>
      </c>
    </row>
    <row r="29" spans="2:24" ht="12.75" customHeight="1" x14ac:dyDescent="0.15">
      <c r="B29" s="7" t="s">
        <v>422</v>
      </c>
      <c r="C29" s="9">
        <v>3</v>
      </c>
      <c r="D29" s="9" t="s">
        <v>423</v>
      </c>
      <c r="E29" s="65">
        <v>3392</v>
      </c>
      <c r="F29" s="66">
        <v>3392</v>
      </c>
      <c r="G29" s="64">
        <v>3392</v>
      </c>
      <c r="H29" s="66">
        <v>1334</v>
      </c>
      <c r="I29" s="65">
        <v>641</v>
      </c>
      <c r="J29" s="66">
        <v>683</v>
      </c>
      <c r="K29" s="64">
        <v>646</v>
      </c>
      <c r="L29" s="66">
        <v>13660</v>
      </c>
      <c r="M29" s="65">
        <v>651</v>
      </c>
      <c r="N29" s="66">
        <v>672</v>
      </c>
      <c r="O29" s="64">
        <v>660</v>
      </c>
      <c r="P29" s="66">
        <v>8444</v>
      </c>
      <c r="Q29" s="7">
        <v>819</v>
      </c>
      <c r="R29" s="8">
        <v>896</v>
      </c>
      <c r="S29" s="9">
        <v>855</v>
      </c>
      <c r="T29" s="8">
        <v>6111</v>
      </c>
      <c r="U29" s="7">
        <v>609</v>
      </c>
      <c r="V29" s="8">
        <v>650</v>
      </c>
      <c r="W29" s="9">
        <v>644</v>
      </c>
      <c r="X29" s="8">
        <v>8899</v>
      </c>
    </row>
    <row r="30" spans="2:24" ht="12.75" customHeight="1" x14ac:dyDescent="0.15">
      <c r="B30" s="7"/>
      <c r="C30" s="9">
        <v>4</v>
      </c>
      <c r="D30" s="9"/>
      <c r="E30" s="65" t="s">
        <v>265</v>
      </c>
      <c r="F30" s="66" t="s">
        <v>265</v>
      </c>
      <c r="G30" s="64" t="s">
        <v>265</v>
      </c>
      <c r="H30" s="66">
        <v>1356</v>
      </c>
      <c r="I30" s="65">
        <v>620</v>
      </c>
      <c r="J30" s="66">
        <v>656</v>
      </c>
      <c r="K30" s="64">
        <v>637</v>
      </c>
      <c r="L30" s="66">
        <v>11425</v>
      </c>
      <c r="M30" s="65">
        <v>620</v>
      </c>
      <c r="N30" s="66">
        <v>683</v>
      </c>
      <c r="O30" s="64">
        <v>636</v>
      </c>
      <c r="P30" s="66">
        <v>8483</v>
      </c>
      <c r="Q30" s="7">
        <v>824</v>
      </c>
      <c r="R30" s="8">
        <v>873</v>
      </c>
      <c r="S30" s="9">
        <v>843</v>
      </c>
      <c r="T30" s="8">
        <v>6400</v>
      </c>
      <c r="U30" s="7">
        <v>593</v>
      </c>
      <c r="V30" s="8">
        <v>645</v>
      </c>
      <c r="W30" s="9">
        <v>620</v>
      </c>
      <c r="X30" s="8">
        <v>5418</v>
      </c>
    </row>
    <row r="31" spans="2:24" ht="12.75" customHeight="1" x14ac:dyDescent="0.15">
      <c r="B31" s="7"/>
      <c r="C31" s="9">
        <v>5</v>
      </c>
      <c r="D31" s="9"/>
      <c r="E31" s="65">
        <v>2573</v>
      </c>
      <c r="F31" s="66">
        <v>2730</v>
      </c>
      <c r="G31" s="64">
        <v>2659</v>
      </c>
      <c r="H31" s="66">
        <v>998</v>
      </c>
      <c r="I31" s="65">
        <v>630</v>
      </c>
      <c r="J31" s="66">
        <v>683</v>
      </c>
      <c r="K31" s="64">
        <v>658</v>
      </c>
      <c r="L31" s="66">
        <v>11389</v>
      </c>
      <c r="M31" s="65">
        <v>630</v>
      </c>
      <c r="N31" s="66">
        <v>683</v>
      </c>
      <c r="O31" s="64">
        <v>655</v>
      </c>
      <c r="P31" s="66">
        <v>5767</v>
      </c>
      <c r="Q31" s="7">
        <v>830</v>
      </c>
      <c r="R31" s="8">
        <v>868</v>
      </c>
      <c r="S31" s="9">
        <v>849</v>
      </c>
      <c r="T31" s="8">
        <v>16078</v>
      </c>
      <c r="U31" s="7">
        <v>604</v>
      </c>
      <c r="V31" s="8">
        <v>641</v>
      </c>
      <c r="W31" s="9">
        <v>626</v>
      </c>
      <c r="X31" s="8">
        <v>8442</v>
      </c>
    </row>
    <row r="32" spans="2:24" ht="12.75" customHeight="1" x14ac:dyDescent="0.15">
      <c r="B32" s="7"/>
      <c r="C32" s="9">
        <v>6</v>
      </c>
      <c r="D32" s="9"/>
      <c r="E32" s="65">
        <v>2300</v>
      </c>
      <c r="F32" s="66">
        <v>2678</v>
      </c>
      <c r="G32" s="64">
        <v>2578</v>
      </c>
      <c r="H32" s="66">
        <v>1484</v>
      </c>
      <c r="I32" s="65">
        <v>634</v>
      </c>
      <c r="J32" s="66">
        <v>716</v>
      </c>
      <c r="K32" s="64">
        <v>663</v>
      </c>
      <c r="L32" s="66">
        <v>12731</v>
      </c>
      <c r="M32" s="65">
        <v>646</v>
      </c>
      <c r="N32" s="66">
        <v>704</v>
      </c>
      <c r="O32" s="64">
        <v>667</v>
      </c>
      <c r="P32" s="66">
        <v>6872</v>
      </c>
      <c r="Q32" s="7">
        <v>798</v>
      </c>
      <c r="R32" s="8">
        <v>851</v>
      </c>
      <c r="S32" s="9">
        <v>820</v>
      </c>
      <c r="T32" s="8">
        <v>10971</v>
      </c>
      <c r="U32" s="7">
        <v>606</v>
      </c>
      <c r="V32" s="8">
        <v>642</v>
      </c>
      <c r="W32" s="9">
        <v>628</v>
      </c>
      <c r="X32" s="8">
        <v>10729</v>
      </c>
    </row>
    <row r="33" spans="2:24" ht="12.75" customHeight="1" x14ac:dyDescent="0.15">
      <c r="B33" s="7"/>
      <c r="C33" s="9">
        <v>7</v>
      </c>
      <c r="D33" s="9"/>
      <c r="E33" s="65">
        <v>2457</v>
      </c>
      <c r="F33" s="66">
        <v>2692</v>
      </c>
      <c r="G33" s="64">
        <v>2579</v>
      </c>
      <c r="H33" s="66">
        <v>1409</v>
      </c>
      <c r="I33" s="65">
        <v>709</v>
      </c>
      <c r="J33" s="66">
        <v>791</v>
      </c>
      <c r="K33" s="64">
        <v>748</v>
      </c>
      <c r="L33" s="66">
        <v>8272</v>
      </c>
      <c r="M33" s="65">
        <v>714</v>
      </c>
      <c r="N33" s="66">
        <v>777</v>
      </c>
      <c r="O33" s="64">
        <v>743</v>
      </c>
      <c r="P33" s="66">
        <v>5407</v>
      </c>
      <c r="Q33" s="7">
        <v>809</v>
      </c>
      <c r="R33" s="8">
        <v>862</v>
      </c>
      <c r="S33" s="9">
        <v>830</v>
      </c>
      <c r="T33" s="8">
        <v>7436</v>
      </c>
      <c r="U33" s="7">
        <v>634</v>
      </c>
      <c r="V33" s="8">
        <v>714</v>
      </c>
      <c r="W33" s="9">
        <v>673</v>
      </c>
      <c r="X33" s="8">
        <v>9991</v>
      </c>
    </row>
    <row r="34" spans="2:24" ht="12.75" customHeight="1" x14ac:dyDescent="0.15">
      <c r="B34" s="7"/>
      <c r="C34" s="9">
        <v>8</v>
      </c>
      <c r="D34" s="9"/>
      <c r="E34" s="65">
        <v>2436</v>
      </c>
      <c r="F34" s="66">
        <v>2667</v>
      </c>
      <c r="G34" s="64">
        <v>2601</v>
      </c>
      <c r="H34" s="66">
        <v>1979</v>
      </c>
      <c r="I34" s="65">
        <v>735</v>
      </c>
      <c r="J34" s="66">
        <v>809</v>
      </c>
      <c r="K34" s="64">
        <v>767</v>
      </c>
      <c r="L34" s="66">
        <v>12726</v>
      </c>
      <c r="M34" s="65">
        <v>714</v>
      </c>
      <c r="N34" s="66">
        <v>802</v>
      </c>
      <c r="O34" s="64">
        <v>755</v>
      </c>
      <c r="P34" s="66">
        <v>9894</v>
      </c>
      <c r="Q34" s="7">
        <v>767</v>
      </c>
      <c r="R34" s="8">
        <v>891</v>
      </c>
      <c r="S34" s="9">
        <v>834</v>
      </c>
      <c r="T34" s="8">
        <v>9681</v>
      </c>
      <c r="U34" s="7">
        <v>666</v>
      </c>
      <c r="V34" s="8">
        <v>735</v>
      </c>
      <c r="W34" s="9">
        <v>697</v>
      </c>
      <c r="X34" s="8">
        <v>10807</v>
      </c>
    </row>
    <row r="35" spans="2:24" ht="12.75" customHeight="1" x14ac:dyDescent="0.15">
      <c r="B35" s="7"/>
      <c r="C35" s="9">
        <v>9</v>
      </c>
      <c r="D35" s="30"/>
      <c r="E35" s="65">
        <v>2415</v>
      </c>
      <c r="F35" s="66">
        <v>2625</v>
      </c>
      <c r="G35" s="64">
        <v>2492</v>
      </c>
      <c r="H35" s="66">
        <v>1550</v>
      </c>
      <c r="I35" s="65">
        <v>735</v>
      </c>
      <c r="J35" s="66">
        <v>819</v>
      </c>
      <c r="K35" s="64">
        <v>779</v>
      </c>
      <c r="L35" s="66">
        <v>11098</v>
      </c>
      <c r="M35" s="65">
        <v>712</v>
      </c>
      <c r="N35" s="66">
        <v>788</v>
      </c>
      <c r="O35" s="64">
        <v>751</v>
      </c>
      <c r="P35" s="66">
        <v>13168</v>
      </c>
      <c r="Q35" s="7">
        <v>809</v>
      </c>
      <c r="R35" s="8">
        <v>872</v>
      </c>
      <c r="S35" s="9">
        <v>830</v>
      </c>
      <c r="T35" s="8">
        <v>7205</v>
      </c>
      <c r="U35" s="7">
        <v>677</v>
      </c>
      <c r="V35" s="8">
        <v>725</v>
      </c>
      <c r="W35" s="9">
        <v>695</v>
      </c>
      <c r="X35" s="8">
        <v>10361</v>
      </c>
    </row>
    <row r="36" spans="2:24" ht="12.75" customHeight="1" x14ac:dyDescent="0.15">
      <c r="B36" s="7"/>
      <c r="C36" s="9">
        <v>10</v>
      </c>
      <c r="D36" s="30"/>
      <c r="E36" s="65">
        <v>2352</v>
      </c>
      <c r="F36" s="66">
        <v>2538</v>
      </c>
      <c r="G36" s="64">
        <v>2414</v>
      </c>
      <c r="H36" s="66">
        <v>1915</v>
      </c>
      <c r="I36" s="65">
        <v>748</v>
      </c>
      <c r="J36" s="66">
        <v>798</v>
      </c>
      <c r="K36" s="64">
        <v>758</v>
      </c>
      <c r="L36" s="66">
        <v>7744</v>
      </c>
      <c r="M36" s="65">
        <v>680</v>
      </c>
      <c r="N36" s="66">
        <v>767</v>
      </c>
      <c r="O36" s="64">
        <v>727</v>
      </c>
      <c r="P36" s="66">
        <v>5648</v>
      </c>
      <c r="Q36" s="7">
        <v>744</v>
      </c>
      <c r="R36" s="8">
        <v>820</v>
      </c>
      <c r="S36" s="9">
        <v>777</v>
      </c>
      <c r="T36" s="8">
        <v>6672</v>
      </c>
      <c r="U36" s="7">
        <v>688</v>
      </c>
      <c r="V36" s="8">
        <v>714</v>
      </c>
      <c r="W36" s="9">
        <v>696</v>
      </c>
      <c r="X36" s="8">
        <v>5907</v>
      </c>
    </row>
    <row r="37" spans="2:24" ht="12.75" customHeight="1" x14ac:dyDescent="0.15">
      <c r="B37" s="10"/>
      <c r="C37" s="12">
        <v>11</v>
      </c>
      <c r="D37" s="12"/>
      <c r="E37" s="67">
        <v>2258</v>
      </c>
      <c r="F37" s="68">
        <v>2310</v>
      </c>
      <c r="G37" s="70">
        <v>2279</v>
      </c>
      <c r="H37" s="68">
        <v>3756</v>
      </c>
      <c r="I37" s="67">
        <v>583</v>
      </c>
      <c r="J37" s="68">
        <v>701</v>
      </c>
      <c r="K37" s="70">
        <v>644</v>
      </c>
      <c r="L37" s="68">
        <v>9539</v>
      </c>
      <c r="M37" s="67">
        <v>554</v>
      </c>
      <c r="N37" s="68">
        <v>680</v>
      </c>
      <c r="O37" s="70">
        <v>606</v>
      </c>
      <c r="P37" s="68">
        <v>10606</v>
      </c>
      <c r="Q37" s="10">
        <v>620</v>
      </c>
      <c r="R37" s="11">
        <v>721</v>
      </c>
      <c r="S37" s="12">
        <v>662</v>
      </c>
      <c r="T37" s="11">
        <v>9781</v>
      </c>
      <c r="U37" s="10">
        <v>596</v>
      </c>
      <c r="V37" s="11">
        <v>596</v>
      </c>
      <c r="W37" s="12">
        <v>596</v>
      </c>
      <c r="X37" s="11">
        <v>5207</v>
      </c>
    </row>
    <row r="38" spans="2:24" ht="6" customHeight="1" x14ac:dyDescent="0.15"/>
    <row r="39" spans="2:24" ht="12.75" customHeight="1" x14ac:dyDescent="0.15">
      <c r="B39" s="24" t="s">
        <v>35</v>
      </c>
      <c r="C39" s="533" t="s">
        <v>428</v>
      </c>
    </row>
    <row r="40" spans="2:24" ht="12.75" customHeight="1" x14ac:dyDescent="0.15">
      <c r="B40" s="25" t="s">
        <v>32</v>
      </c>
      <c r="C40" s="19" t="s">
        <v>429</v>
      </c>
    </row>
    <row r="41" spans="2:24" ht="12.75" customHeight="1" x14ac:dyDescent="0.15">
      <c r="B41" s="487"/>
    </row>
    <row r="43" spans="2:24" x14ac:dyDescent="0.15">
      <c r="B43" s="486"/>
      <c r="C43" s="533"/>
      <c r="D43" s="533"/>
      <c r="E43" s="533"/>
      <c r="F43" s="533"/>
      <c r="G43" s="533"/>
      <c r="H43" s="533"/>
      <c r="I43" s="533"/>
      <c r="J43" s="533"/>
      <c r="K43" s="533"/>
      <c r="L43" s="533"/>
    </row>
    <row r="44" spans="2:24" x14ac:dyDescent="0.15">
      <c r="D44" s="533"/>
      <c r="E44" s="533"/>
      <c r="F44" s="533"/>
      <c r="G44" s="533"/>
      <c r="H44" s="533"/>
      <c r="I44" s="533"/>
      <c r="J44" s="533"/>
      <c r="K44" s="533"/>
      <c r="L44" s="533"/>
    </row>
    <row r="45" spans="2:24" x14ac:dyDescent="0.15">
      <c r="B45" s="487"/>
      <c r="C45" s="533"/>
      <c r="D45" s="533"/>
      <c r="E45" s="533"/>
      <c r="F45" s="533"/>
      <c r="G45" s="533"/>
      <c r="H45" s="533"/>
      <c r="I45" s="533"/>
      <c r="J45" s="533"/>
      <c r="K45" s="533"/>
      <c r="L45" s="533"/>
    </row>
    <row r="46" spans="2:24" x14ac:dyDescent="0.15">
      <c r="D46" s="533"/>
      <c r="E46" s="533"/>
      <c r="F46" s="533"/>
      <c r="G46" s="533"/>
      <c r="H46" s="533"/>
      <c r="I46" s="533"/>
      <c r="J46" s="533"/>
      <c r="K46" s="533"/>
      <c r="L46" s="533"/>
    </row>
  </sheetData>
  <mergeCells count="2">
    <mergeCell ref="C6:D6"/>
    <mergeCell ref="C22:D22"/>
  </mergeCells>
  <phoneticPr fontId="7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41"/>
  <sheetViews>
    <sheetView zoomScale="75" workbookViewId="0">
      <selection activeCell="H18" sqref="H18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8.375" style="19" customWidth="1"/>
    <col min="4" max="4" width="2.25" style="19" customWidth="1"/>
    <col min="5" max="5" width="7.125" style="19" customWidth="1"/>
    <col min="6" max="7" width="7.625" style="19" customWidth="1"/>
    <col min="8" max="8" width="8.125" style="19" customWidth="1"/>
    <col min="9" max="9" width="7.125" style="19" customWidth="1"/>
    <col min="10" max="11" width="7.625" style="19" customWidth="1"/>
    <col min="12" max="12" width="8.125" style="19" customWidth="1"/>
    <col min="13" max="13" width="7.125" style="19" customWidth="1"/>
    <col min="14" max="15" width="7.625" style="19" customWidth="1"/>
    <col min="16" max="16" width="8.125" style="19" customWidth="1"/>
    <col min="17" max="17" width="7.25" style="19" customWidth="1"/>
    <col min="18" max="19" width="7.625" style="19" customWidth="1"/>
    <col min="20" max="20" width="8.125" style="19" customWidth="1"/>
    <col min="21" max="16384" width="7.5" style="19"/>
  </cols>
  <sheetData>
    <row r="1" spans="2:21" x14ac:dyDescent="0.15">
      <c r="B1" s="19" t="s">
        <v>46</v>
      </c>
    </row>
    <row r="2" spans="2:21" x14ac:dyDescent="0.15">
      <c r="B2" s="19" t="s">
        <v>47</v>
      </c>
    </row>
    <row r="3" spans="2:2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T3" s="20" t="s">
        <v>20</v>
      </c>
    </row>
    <row r="4" spans="2:21" ht="6" customHeight="1" x14ac:dyDescent="0.15">
      <c r="B4" s="9"/>
      <c r="C4" s="9"/>
      <c r="D4" s="9"/>
      <c r="E4" s="12"/>
      <c r="F4" s="12"/>
      <c r="G4" s="12"/>
      <c r="H4" s="12"/>
      <c r="I4" s="12"/>
      <c r="J4" s="12"/>
      <c r="K4" s="12"/>
      <c r="L4" s="12"/>
      <c r="M4" s="9"/>
      <c r="T4" s="20"/>
    </row>
    <row r="5" spans="2:21" ht="13.5" customHeight="1" x14ac:dyDescent="0.15">
      <c r="B5" s="15"/>
      <c r="C5" s="605" t="s">
        <v>0</v>
      </c>
      <c r="D5" s="607"/>
      <c r="E5" s="605" t="s">
        <v>34</v>
      </c>
      <c r="F5" s="606"/>
      <c r="G5" s="606"/>
      <c r="H5" s="607"/>
      <c r="I5" s="605" t="s">
        <v>338</v>
      </c>
      <c r="J5" s="606"/>
      <c r="K5" s="606"/>
      <c r="L5" s="607"/>
      <c r="M5" s="605" t="s">
        <v>48</v>
      </c>
      <c r="N5" s="606"/>
      <c r="O5" s="606"/>
      <c r="P5" s="607"/>
      <c r="Q5" s="605" t="s">
        <v>430</v>
      </c>
      <c r="R5" s="606"/>
      <c r="S5" s="606"/>
      <c r="T5" s="607"/>
    </row>
    <row r="6" spans="2:21" x14ac:dyDescent="0.15">
      <c r="B6" s="10" t="s">
        <v>26</v>
      </c>
      <c r="C6" s="12"/>
      <c r="D6" s="18"/>
      <c r="E6" s="4" t="s">
        <v>29</v>
      </c>
      <c r="F6" s="22" t="s">
        <v>30</v>
      </c>
      <c r="G6" s="6" t="s">
        <v>19</v>
      </c>
      <c r="H6" s="22" t="s">
        <v>8</v>
      </c>
      <c r="I6" s="4" t="s">
        <v>29</v>
      </c>
      <c r="J6" s="22" t="s">
        <v>30</v>
      </c>
      <c r="K6" s="6" t="s">
        <v>19</v>
      </c>
      <c r="L6" s="22" t="s">
        <v>431</v>
      </c>
      <c r="M6" s="4" t="s">
        <v>432</v>
      </c>
      <c r="N6" s="22" t="s">
        <v>30</v>
      </c>
      <c r="O6" s="6" t="s">
        <v>19</v>
      </c>
      <c r="P6" s="22" t="s">
        <v>25</v>
      </c>
      <c r="Q6" s="4" t="s">
        <v>29</v>
      </c>
      <c r="R6" s="22" t="s">
        <v>30</v>
      </c>
      <c r="S6" s="6" t="s">
        <v>19</v>
      </c>
      <c r="T6" s="22" t="s">
        <v>431</v>
      </c>
    </row>
    <row r="7" spans="2:21" x14ac:dyDescent="0.15">
      <c r="B7" s="7" t="s">
        <v>72</v>
      </c>
      <c r="C7" s="9">
        <v>19</v>
      </c>
      <c r="D7" s="19" t="s">
        <v>31</v>
      </c>
      <c r="E7" s="534">
        <v>811</v>
      </c>
      <c r="F7" s="535">
        <v>1239</v>
      </c>
      <c r="G7" s="536">
        <v>991.2</v>
      </c>
      <c r="H7" s="535">
        <v>700752</v>
      </c>
      <c r="I7" s="534">
        <v>426</v>
      </c>
      <c r="J7" s="535">
        <v>712</v>
      </c>
      <c r="K7" s="536">
        <v>547.04999999999995</v>
      </c>
      <c r="L7" s="535">
        <v>1682549</v>
      </c>
      <c r="M7" s="534">
        <v>893</v>
      </c>
      <c r="N7" s="535">
        <v>1327</v>
      </c>
      <c r="O7" s="536">
        <v>1092</v>
      </c>
      <c r="P7" s="535">
        <v>1396929</v>
      </c>
      <c r="Q7" s="534">
        <v>777</v>
      </c>
      <c r="R7" s="535">
        <v>1071</v>
      </c>
      <c r="S7" s="536">
        <v>907.2</v>
      </c>
      <c r="T7" s="537">
        <v>1326204</v>
      </c>
      <c r="U7" s="9"/>
    </row>
    <row r="8" spans="2:21" x14ac:dyDescent="0.15">
      <c r="B8" s="7"/>
      <c r="C8" s="9">
        <v>20</v>
      </c>
      <c r="D8" s="9"/>
      <c r="E8" s="534">
        <v>735</v>
      </c>
      <c r="F8" s="535">
        <v>1208</v>
      </c>
      <c r="G8" s="536">
        <v>982.8</v>
      </c>
      <c r="H8" s="535">
        <v>824280</v>
      </c>
      <c r="I8" s="534">
        <v>450</v>
      </c>
      <c r="J8" s="535">
        <v>767</v>
      </c>
      <c r="K8" s="536">
        <v>599.54999999999995</v>
      </c>
      <c r="L8" s="535">
        <v>1729180</v>
      </c>
      <c r="M8" s="534">
        <v>809</v>
      </c>
      <c r="N8" s="535">
        <v>1313</v>
      </c>
      <c r="O8" s="536">
        <v>1081.5</v>
      </c>
      <c r="P8" s="535">
        <v>1653847</v>
      </c>
      <c r="Q8" s="534">
        <v>704</v>
      </c>
      <c r="R8" s="535">
        <v>1071</v>
      </c>
      <c r="S8" s="536">
        <v>899.85</v>
      </c>
      <c r="T8" s="535">
        <v>1550083</v>
      </c>
      <c r="U8" s="9"/>
    </row>
    <row r="9" spans="2:21" x14ac:dyDescent="0.15">
      <c r="B9" s="10"/>
      <c r="C9" s="12">
        <v>21</v>
      </c>
      <c r="D9" s="12"/>
      <c r="E9" s="538">
        <v>683</v>
      </c>
      <c r="F9" s="539">
        <v>1176</v>
      </c>
      <c r="G9" s="540">
        <v>810</v>
      </c>
      <c r="H9" s="539">
        <v>1039612</v>
      </c>
      <c r="I9" s="538">
        <v>357</v>
      </c>
      <c r="J9" s="539">
        <v>601</v>
      </c>
      <c r="K9" s="540">
        <v>460</v>
      </c>
      <c r="L9" s="539">
        <v>2064928</v>
      </c>
      <c r="M9" s="538">
        <v>714</v>
      </c>
      <c r="N9" s="539">
        <v>1155</v>
      </c>
      <c r="O9" s="540">
        <v>893</v>
      </c>
      <c r="P9" s="539">
        <v>2009785</v>
      </c>
      <c r="Q9" s="538">
        <v>630</v>
      </c>
      <c r="R9" s="539">
        <v>1155</v>
      </c>
      <c r="S9" s="540">
        <v>761</v>
      </c>
      <c r="T9" s="539">
        <v>2062255</v>
      </c>
      <c r="U9" s="9"/>
    </row>
    <row r="10" spans="2:21" x14ac:dyDescent="0.15">
      <c r="B10" s="7" t="s">
        <v>398</v>
      </c>
      <c r="C10" s="9">
        <v>3</v>
      </c>
      <c r="D10" s="9"/>
      <c r="E10" s="534">
        <v>714</v>
      </c>
      <c r="F10" s="535">
        <v>872</v>
      </c>
      <c r="G10" s="536">
        <v>792</v>
      </c>
      <c r="H10" s="535">
        <v>108156</v>
      </c>
      <c r="I10" s="534">
        <v>389</v>
      </c>
      <c r="J10" s="535">
        <v>504</v>
      </c>
      <c r="K10" s="536">
        <v>446</v>
      </c>
      <c r="L10" s="535">
        <v>246853</v>
      </c>
      <c r="M10" s="534">
        <v>735</v>
      </c>
      <c r="N10" s="535">
        <v>893</v>
      </c>
      <c r="O10" s="536">
        <v>802</v>
      </c>
      <c r="P10" s="535">
        <v>206502</v>
      </c>
      <c r="Q10" s="534">
        <v>709</v>
      </c>
      <c r="R10" s="535">
        <v>840</v>
      </c>
      <c r="S10" s="536">
        <v>779</v>
      </c>
      <c r="T10" s="535">
        <v>222780</v>
      </c>
      <c r="U10" s="9"/>
    </row>
    <row r="11" spans="2:21" x14ac:dyDescent="0.15">
      <c r="B11" s="7"/>
      <c r="C11" s="9">
        <v>4</v>
      </c>
      <c r="D11" s="9"/>
      <c r="E11" s="534">
        <v>735</v>
      </c>
      <c r="F11" s="535">
        <v>893</v>
      </c>
      <c r="G11" s="536">
        <v>801</v>
      </c>
      <c r="H11" s="535">
        <v>95364</v>
      </c>
      <c r="I11" s="534">
        <v>410</v>
      </c>
      <c r="J11" s="535">
        <v>525</v>
      </c>
      <c r="K11" s="536">
        <v>468</v>
      </c>
      <c r="L11" s="535">
        <v>231201</v>
      </c>
      <c r="M11" s="534">
        <v>777</v>
      </c>
      <c r="N11" s="535">
        <v>945</v>
      </c>
      <c r="O11" s="536">
        <v>859</v>
      </c>
      <c r="P11" s="535">
        <v>190100</v>
      </c>
      <c r="Q11" s="534">
        <v>725</v>
      </c>
      <c r="R11" s="535">
        <v>861</v>
      </c>
      <c r="S11" s="536">
        <v>780</v>
      </c>
      <c r="T11" s="535">
        <v>177159</v>
      </c>
      <c r="U11" s="9"/>
    </row>
    <row r="12" spans="2:21" x14ac:dyDescent="0.15">
      <c r="B12" s="7"/>
      <c r="C12" s="9">
        <v>5</v>
      </c>
      <c r="D12" s="9"/>
      <c r="E12" s="534">
        <v>777</v>
      </c>
      <c r="F12" s="535">
        <v>945</v>
      </c>
      <c r="G12" s="536">
        <v>856</v>
      </c>
      <c r="H12" s="535">
        <v>77684</v>
      </c>
      <c r="I12" s="534">
        <v>452</v>
      </c>
      <c r="J12" s="535">
        <v>557</v>
      </c>
      <c r="K12" s="536">
        <v>502</v>
      </c>
      <c r="L12" s="535">
        <v>219345</v>
      </c>
      <c r="M12" s="534">
        <v>830</v>
      </c>
      <c r="N12" s="535">
        <v>998</v>
      </c>
      <c r="O12" s="536">
        <v>901</v>
      </c>
      <c r="P12" s="535">
        <v>149480</v>
      </c>
      <c r="Q12" s="534">
        <v>756</v>
      </c>
      <c r="R12" s="535">
        <v>903</v>
      </c>
      <c r="S12" s="536">
        <v>830</v>
      </c>
      <c r="T12" s="535">
        <v>148808</v>
      </c>
      <c r="U12" s="9"/>
    </row>
    <row r="13" spans="2:21" x14ac:dyDescent="0.15">
      <c r="B13" s="7"/>
      <c r="C13" s="9">
        <v>6</v>
      </c>
      <c r="D13" s="9"/>
      <c r="E13" s="534">
        <v>809</v>
      </c>
      <c r="F13" s="535">
        <v>1008</v>
      </c>
      <c r="G13" s="536">
        <v>930</v>
      </c>
      <c r="H13" s="535">
        <v>69938</v>
      </c>
      <c r="I13" s="534">
        <v>494</v>
      </c>
      <c r="J13" s="535">
        <v>641</v>
      </c>
      <c r="K13" s="536">
        <v>561</v>
      </c>
      <c r="L13" s="535">
        <v>202266</v>
      </c>
      <c r="M13" s="534">
        <v>840</v>
      </c>
      <c r="N13" s="535">
        <v>1103</v>
      </c>
      <c r="O13" s="536">
        <v>981</v>
      </c>
      <c r="P13" s="535">
        <v>157930</v>
      </c>
      <c r="Q13" s="534">
        <v>756</v>
      </c>
      <c r="R13" s="535">
        <v>956</v>
      </c>
      <c r="S13" s="536">
        <v>869</v>
      </c>
      <c r="T13" s="535">
        <v>153413</v>
      </c>
      <c r="U13" s="9"/>
    </row>
    <row r="14" spans="2:21" x14ac:dyDescent="0.15">
      <c r="B14" s="7"/>
      <c r="C14" s="9">
        <v>7</v>
      </c>
      <c r="D14" s="9"/>
      <c r="E14" s="534">
        <v>819</v>
      </c>
      <c r="F14" s="535">
        <v>1040</v>
      </c>
      <c r="G14" s="536">
        <v>937</v>
      </c>
      <c r="H14" s="535">
        <v>59385</v>
      </c>
      <c r="I14" s="534">
        <v>473</v>
      </c>
      <c r="J14" s="535">
        <v>651</v>
      </c>
      <c r="K14" s="536">
        <v>568</v>
      </c>
      <c r="L14" s="535">
        <v>174409</v>
      </c>
      <c r="M14" s="534">
        <v>893</v>
      </c>
      <c r="N14" s="535">
        <v>1113</v>
      </c>
      <c r="O14" s="536">
        <v>1002</v>
      </c>
      <c r="P14" s="535">
        <v>114867</v>
      </c>
      <c r="Q14" s="534">
        <v>704</v>
      </c>
      <c r="R14" s="535">
        <v>977</v>
      </c>
      <c r="S14" s="536">
        <v>814</v>
      </c>
      <c r="T14" s="535">
        <v>110996</v>
      </c>
      <c r="U14" s="9"/>
    </row>
    <row r="15" spans="2:21" x14ac:dyDescent="0.15">
      <c r="B15" s="7"/>
      <c r="C15" s="9">
        <v>8</v>
      </c>
      <c r="D15" s="9"/>
      <c r="E15" s="534">
        <v>787.5</v>
      </c>
      <c r="F15" s="534">
        <v>1029</v>
      </c>
      <c r="G15" s="534">
        <v>915.30871177637459</v>
      </c>
      <c r="H15" s="534">
        <v>65877.899999999994</v>
      </c>
      <c r="I15" s="534">
        <v>441</v>
      </c>
      <c r="J15" s="534">
        <v>588</v>
      </c>
      <c r="K15" s="534">
        <v>502.61387697012344</v>
      </c>
      <c r="L15" s="534">
        <v>171433.2</v>
      </c>
      <c r="M15" s="534">
        <v>871.5</v>
      </c>
      <c r="N15" s="534">
        <v>1081.5</v>
      </c>
      <c r="O15" s="534">
        <v>990.86238275597714</v>
      </c>
      <c r="P15" s="534">
        <v>144006.1</v>
      </c>
      <c r="Q15" s="534">
        <v>661.5</v>
      </c>
      <c r="R15" s="534">
        <v>903</v>
      </c>
      <c r="S15" s="534">
        <v>804.89088777104303</v>
      </c>
      <c r="T15" s="535">
        <v>138721.29999999999</v>
      </c>
      <c r="U15" s="9"/>
    </row>
    <row r="16" spans="2:21" x14ac:dyDescent="0.15">
      <c r="B16" s="7"/>
      <c r="C16" s="9">
        <v>9</v>
      </c>
      <c r="D16" s="9"/>
      <c r="E16" s="534">
        <v>913.5</v>
      </c>
      <c r="F16" s="534">
        <v>1113</v>
      </c>
      <c r="G16" s="534">
        <v>1010.8532767235006</v>
      </c>
      <c r="H16" s="534">
        <v>78477.5</v>
      </c>
      <c r="I16" s="534">
        <v>493.5</v>
      </c>
      <c r="J16" s="534">
        <v>609</v>
      </c>
      <c r="K16" s="534">
        <v>555.53544099879184</v>
      </c>
      <c r="L16" s="534">
        <v>181026.7</v>
      </c>
      <c r="M16" s="534">
        <v>966</v>
      </c>
      <c r="N16" s="534">
        <v>1176</v>
      </c>
      <c r="O16" s="534">
        <v>1086.983609557898</v>
      </c>
      <c r="P16" s="534">
        <v>162522.4</v>
      </c>
      <c r="Q16" s="534">
        <v>808.5</v>
      </c>
      <c r="R16" s="534">
        <v>976.5</v>
      </c>
      <c r="S16" s="534">
        <v>897.06451990327866</v>
      </c>
      <c r="T16" s="535">
        <v>160941.4</v>
      </c>
      <c r="U16" s="9"/>
    </row>
    <row r="17" spans="2:21" x14ac:dyDescent="0.15">
      <c r="B17" s="7"/>
      <c r="C17" s="9">
        <v>10</v>
      </c>
      <c r="D17" s="30"/>
      <c r="E17" s="535">
        <v>766.5</v>
      </c>
      <c r="F17" s="535">
        <v>1029</v>
      </c>
      <c r="G17" s="535">
        <v>912.05833409220543</v>
      </c>
      <c r="H17" s="535">
        <v>79155.400000000009</v>
      </c>
      <c r="I17" s="535">
        <v>441</v>
      </c>
      <c r="J17" s="535">
        <v>577.5</v>
      </c>
      <c r="K17" s="535">
        <v>505.60736489798688</v>
      </c>
      <c r="L17" s="535">
        <v>185332.9</v>
      </c>
      <c r="M17" s="535">
        <v>840</v>
      </c>
      <c r="N17" s="535">
        <v>1113</v>
      </c>
      <c r="O17" s="535">
        <v>964.65946860872668</v>
      </c>
      <c r="P17" s="535">
        <v>159477.80000000002</v>
      </c>
      <c r="Q17" s="535">
        <v>745.5</v>
      </c>
      <c r="R17" s="535">
        <v>924</v>
      </c>
      <c r="S17" s="535">
        <v>855.06199037719523</v>
      </c>
      <c r="T17" s="535">
        <v>157505</v>
      </c>
      <c r="U17" s="9"/>
    </row>
    <row r="18" spans="2:21" x14ac:dyDescent="0.15">
      <c r="B18" s="10"/>
      <c r="C18" s="12">
        <v>11</v>
      </c>
      <c r="D18" s="18"/>
      <c r="E18" s="539">
        <v>756</v>
      </c>
      <c r="F18" s="539">
        <v>913.5</v>
      </c>
      <c r="G18" s="539">
        <v>848.83348806024026</v>
      </c>
      <c r="H18" s="539">
        <v>110700.19999999998</v>
      </c>
      <c r="I18" s="539">
        <v>409.5</v>
      </c>
      <c r="J18" s="539">
        <v>546</v>
      </c>
      <c r="K18" s="539">
        <v>472.62968448905633</v>
      </c>
      <c r="L18" s="539">
        <v>232303.6</v>
      </c>
      <c r="M18" s="539">
        <v>798</v>
      </c>
      <c r="N18" s="539">
        <v>945</v>
      </c>
      <c r="O18" s="539">
        <v>890.44696251815378</v>
      </c>
      <c r="P18" s="539">
        <v>217470.99999999997</v>
      </c>
      <c r="Q18" s="539">
        <v>745.5</v>
      </c>
      <c r="R18" s="539">
        <v>945</v>
      </c>
      <c r="S18" s="539">
        <v>844.46867324983782</v>
      </c>
      <c r="T18" s="541">
        <v>206254.90000000002</v>
      </c>
      <c r="U18" s="9"/>
    </row>
    <row r="19" spans="2:21" ht="12.75" customHeight="1" x14ac:dyDescent="0.15">
      <c r="B19" s="13"/>
      <c r="C19" s="83">
        <v>40483</v>
      </c>
      <c r="E19" s="534">
        <v>766.5</v>
      </c>
      <c r="F19" s="535">
        <v>861</v>
      </c>
      <c r="G19" s="536">
        <v>808.00732157636696</v>
      </c>
      <c r="H19" s="535">
        <v>8307</v>
      </c>
      <c r="I19" s="534">
        <v>409.5</v>
      </c>
      <c r="J19" s="535">
        <v>483</v>
      </c>
      <c r="K19" s="536">
        <v>449.59392726585185</v>
      </c>
      <c r="L19" s="534">
        <v>21187.8</v>
      </c>
      <c r="M19" s="534">
        <v>808.5</v>
      </c>
      <c r="N19" s="535">
        <v>882</v>
      </c>
      <c r="O19" s="536">
        <v>845.88888119634476</v>
      </c>
      <c r="P19" s="535">
        <v>19968.900000000001</v>
      </c>
      <c r="Q19" s="534">
        <v>745.5</v>
      </c>
      <c r="R19" s="535">
        <v>829.5</v>
      </c>
      <c r="S19" s="536">
        <v>796.27505973665041</v>
      </c>
      <c r="T19" s="535">
        <v>19576.599999999999</v>
      </c>
      <c r="U19" s="9"/>
    </row>
    <row r="20" spans="2:21" ht="11.1" customHeight="1" x14ac:dyDescent="0.15">
      <c r="B20" s="7"/>
      <c r="C20" s="83">
        <v>40484</v>
      </c>
      <c r="D20" s="19" t="s">
        <v>240</v>
      </c>
      <c r="E20" s="65">
        <v>766.5</v>
      </c>
      <c r="F20" s="66">
        <v>840.10500000000002</v>
      </c>
      <c r="G20" s="64">
        <v>808.38854748603342</v>
      </c>
      <c r="H20" s="535">
        <v>2237.5</v>
      </c>
      <c r="I20" s="534">
        <v>420</v>
      </c>
      <c r="J20" s="535">
        <v>493.5</v>
      </c>
      <c r="K20" s="536">
        <v>453.04559895346654</v>
      </c>
      <c r="L20" s="535">
        <v>3856.6</v>
      </c>
      <c r="M20" s="542">
        <v>819</v>
      </c>
      <c r="N20" s="543">
        <v>892.5</v>
      </c>
      <c r="O20" s="544">
        <v>848.85064377682409</v>
      </c>
      <c r="P20" s="535">
        <v>5141.8999999999996</v>
      </c>
      <c r="Q20" s="65">
        <v>756</v>
      </c>
      <c r="R20" s="66">
        <v>829.5</v>
      </c>
      <c r="S20" s="64">
        <v>794.13239644970452</v>
      </c>
      <c r="T20" s="535">
        <v>3275.5</v>
      </c>
      <c r="U20" s="9"/>
    </row>
    <row r="21" spans="2:21" ht="11.1" customHeight="1" x14ac:dyDescent="0.15">
      <c r="B21" s="7"/>
      <c r="C21" s="83">
        <v>40486</v>
      </c>
      <c r="D21" s="19" t="s">
        <v>240</v>
      </c>
      <c r="E21" s="65">
        <v>766.5</v>
      </c>
      <c r="F21" s="66">
        <v>840</v>
      </c>
      <c r="G21" s="64">
        <v>817.55341014009855</v>
      </c>
      <c r="H21" s="535">
        <v>6608.4</v>
      </c>
      <c r="I21" s="534">
        <v>420</v>
      </c>
      <c r="J21" s="535">
        <v>493.5</v>
      </c>
      <c r="K21" s="536">
        <v>455.92871266674535</v>
      </c>
      <c r="L21" s="535">
        <v>21481.7</v>
      </c>
      <c r="M21" s="534">
        <v>819</v>
      </c>
      <c r="N21" s="535">
        <v>892.5</v>
      </c>
      <c r="O21" s="536">
        <v>844.39107485604598</v>
      </c>
      <c r="P21" s="535">
        <v>15869.4</v>
      </c>
      <c r="Q21" s="534">
        <v>756</v>
      </c>
      <c r="R21" s="535">
        <v>829.5</v>
      </c>
      <c r="S21" s="536">
        <v>792.43507365467417</v>
      </c>
      <c r="T21" s="535">
        <v>15226.4</v>
      </c>
      <c r="U21" s="9"/>
    </row>
    <row r="22" spans="2:21" ht="11.1" customHeight="1" x14ac:dyDescent="0.15">
      <c r="B22" s="7"/>
      <c r="C22" s="83">
        <v>40487</v>
      </c>
      <c r="D22" s="19" t="s">
        <v>240</v>
      </c>
      <c r="E22" s="534">
        <v>766.5</v>
      </c>
      <c r="F22" s="535">
        <v>840</v>
      </c>
      <c r="G22" s="536">
        <v>808.67717365830822</v>
      </c>
      <c r="H22" s="535">
        <v>2153.1999999999998</v>
      </c>
      <c r="I22" s="542">
        <v>409.5</v>
      </c>
      <c r="J22" s="543">
        <v>493.5</v>
      </c>
      <c r="K22" s="544">
        <v>451.15332873404617</v>
      </c>
      <c r="L22" s="535">
        <v>4772.7</v>
      </c>
      <c r="M22" s="534">
        <v>819</v>
      </c>
      <c r="N22" s="535">
        <v>903</v>
      </c>
      <c r="O22" s="536">
        <v>859.04238618524323</v>
      </c>
      <c r="P22" s="535">
        <v>7261</v>
      </c>
      <c r="Q22" s="534">
        <v>756</v>
      </c>
      <c r="R22" s="535">
        <v>829.5</v>
      </c>
      <c r="S22" s="536">
        <v>798.45143228515735</v>
      </c>
      <c r="T22" s="535">
        <v>6296</v>
      </c>
      <c r="U22" s="9"/>
    </row>
    <row r="23" spans="2:21" ht="11.1" customHeight="1" x14ac:dyDescent="0.15">
      <c r="B23" s="7"/>
      <c r="C23" s="83">
        <v>40490</v>
      </c>
      <c r="D23" s="19" t="s">
        <v>240</v>
      </c>
      <c r="E23" s="534">
        <v>756</v>
      </c>
      <c r="F23" s="535">
        <v>829.5</v>
      </c>
      <c r="G23" s="536">
        <v>798.02194715699386</v>
      </c>
      <c r="H23" s="535">
        <v>11732.6</v>
      </c>
      <c r="I23" s="542">
        <v>429.97500000000002</v>
      </c>
      <c r="J23" s="543">
        <v>493.5</v>
      </c>
      <c r="K23" s="544">
        <v>454.23077248319305</v>
      </c>
      <c r="L23" s="535">
        <v>23146.3</v>
      </c>
      <c r="M23" s="542">
        <v>798</v>
      </c>
      <c r="N23" s="542">
        <v>892.5</v>
      </c>
      <c r="O23" s="542">
        <v>849.43936420034379</v>
      </c>
      <c r="P23" s="535">
        <v>20942.599999999999</v>
      </c>
      <c r="Q23" s="534">
        <v>798</v>
      </c>
      <c r="R23" s="535">
        <v>840</v>
      </c>
      <c r="S23" s="536">
        <v>823.09079193409821</v>
      </c>
      <c r="T23" s="535">
        <v>22629.5</v>
      </c>
      <c r="U23" s="9"/>
    </row>
    <row r="24" spans="2:21" ht="11.1" customHeight="1" x14ac:dyDescent="0.15">
      <c r="B24" s="7"/>
      <c r="C24" s="83">
        <v>40491</v>
      </c>
      <c r="D24" s="19" t="s">
        <v>240</v>
      </c>
      <c r="E24" s="534">
        <v>766.5</v>
      </c>
      <c r="F24" s="535">
        <v>829.18500000000006</v>
      </c>
      <c r="G24" s="536">
        <v>801.53508353221957</v>
      </c>
      <c r="H24" s="545">
        <v>2255.4</v>
      </c>
      <c r="I24" s="534">
        <v>430.5</v>
      </c>
      <c r="J24" s="535">
        <v>493.5</v>
      </c>
      <c r="K24" s="536">
        <v>451.38799704282627</v>
      </c>
      <c r="L24" s="545">
        <v>5267.3</v>
      </c>
      <c r="M24" s="534">
        <v>798</v>
      </c>
      <c r="N24" s="535">
        <v>903</v>
      </c>
      <c r="O24" s="536">
        <v>859.38258211460084</v>
      </c>
      <c r="P24" s="545">
        <v>5985.4</v>
      </c>
      <c r="Q24" s="542">
        <v>798</v>
      </c>
      <c r="R24" s="543">
        <v>840</v>
      </c>
      <c r="S24" s="544">
        <v>820.72648346670678</v>
      </c>
      <c r="T24" s="545">
        <v>4669.3</v>
      </c>
      <c r="U24" s="9"/>
    </row>
    <row r="25" spans="2:21" ht="11.1" customHeight="1" x14ac:dyDescent="0.15">
      <c r="B25" s="7"/>
      <c r="C25" s="83">
        <v>40492</v>
      </c>
      <c r="D25" s="19" t="s">
        <v>240</v>
      </c>
      <c r="E25" s="542">
        <v>777</v>
      </c>
      <c r="F25" s="543">
        <v>850.5</v>
      </c>
      <c r="G25" s="544">
        <v>802.81298342541425</v>
      </c>
      <c r="H25" s="545">
        <v>3316.6</v>
      </c>
      <c r="I25" s="542">
        <v>430.5</v>
      </c>
      <c r="J25" s="543">
        <v>504</v>
      </c>
      <c r="K25" s="544">
        <v>457.63349695870238</v>
      </c>
      <c r="L25" s="545">
        <v>6211.5</v>
      </c>
      <c r="M25" s="534">
        <v>808.5</v>
      </c>
      <c r="N25" s="535">
        <v>913.5</v>
      </c>
      <c r="O25" s="536">
        <v>860.45889800285283</v>
      </c>
      <c r="P25" s="545">
        <v>4590.8999999999996</v>
      </c>
      <c r="Q25" s="542">
        <v>787.5</v>
      </c>
      <c r="R25" s="543">
        <v>850.5</v>
      </c>
      <c r="S25" s="544">
        <v>822.23360224482633</v>
      </c>
      <c r="T25" s="545">
        <v>4913.3999999999996</v>
      </c>
      <c r="U25" s="9"/>
    </row>
    <row r="26" spans="2:21" ht="11.1" customHeight="1" x14ac:dyDescent="0.15">
      <c r="B26" s="7"/>
      <c r="C26" s="83">
        <v>40493</v>
      </c>
      <c r="D26" s="19" t="s">
        <v>240</v>
      </c>
      <c r="E26" s="534">
        <v>777</v>
      </c>
      <c r="F26" s="535">
        <v>850.5</v>
      </c>
      <c r="G26" s="536">
        <v>804.53311282349534</v>
      </c>
      <c r="H26" s="545">
        <v>5151.6000000000004</v>
      </c>
      <c r="I26" s="542">
        <v>429.97500000000002</v>
      </c>
      <c r="J26" s="543">
        <v>504</v>
      </c>
      <c r="K26" s="544">
        <v>460.01002950754503</v>
      </c>
      <c r="L26" s="545">
        <v>16376.4</v>
      </c>
      <c r="M26" s="534">
        <v>808.5</v>
      </c>
      <c r="N26" s="535">
        <v>913.5</v>
      </c>
      <c r="O26" s="536">
        <v>876.95221830732726</v>
      </c>
      <c r="P26" s="545">
        <v>12227.7</v>
      </c>
      <c r="Q26" s="534">
        <v>787.5</v>
      </c>
      <c r="R26" s="535">
        <v>850.5</v>
      </c>
      <c r="S26" s="536">
        <v>822.25915359490284</v>
      </c>
      <c r="T26" s="545">
        <v>12116.3</v>
      </c>
      <c r="U26" s="9"/>
    </row>
    <row r="27" spans="2:21" ht="11.1" customHeight="1" x14ac:dyDescent="0.15">
      <c r="B27" s="7"/>
      <c r="C27" s="83">
        <v>40494</v>
      </c>
      <c r="D27" s="19" t="s">
        <v>240</v>
      </c>
      <c r="E27" s="534">
        <v>787.5</v>
      </c>
      <c r="F27" s="535">
        <v>861</v>
      </c>
      <c r="G27" s="536">
        <v>815.31260539629011</v>
      </c>
      <c r="H27" s="545">
        <v>1930.4</v>
      </c>
      <c r="I27" s="534">
        <v>430.5</v>
      </c>
      <c r="J27" s="535">
        <v>493.5</v>
      </c>
      <c r="K27" s="536">
        <v>453.6030756257768</v>
      </c>
      <c r="L27" s="545">
        <v>3044.5</v>
      </c>
      <c r="M27" s="534">
        <v>808.5</v>
      </c>
      <c r="N27" s="535">
        <v>913.5</v>
      </c>
      <c r="O27" s="536">
        <v>871.55980338612778</v>
      </c>
      <c r="P27" s="545">
        <v>3933.6</v>
      </c>
      <c r="Q27" s="534">
        <v>787.5</v>
      </c>
      <c r="R27" s="535">
        <v>850.5</v>
      </c>
      <c r="S27" s="536">
        <v>810.87453798767956</v>
      </c>
      <c r="T27" s="545">
        <v>4195.6000000000004</v>
      </c>
      <c r="U27" s="9"/>
    </row>
    <row r="28" spans="2:21" ht="11.1" customHeight="1" x14ac:dyDescent="0.15">
      <c r="B28" s="7"/>
      <c r="C28" s="83">
        <v>40497</v>
      </c>
      <c r="D28" s="19" t="s">
        <v>240</v>
      </c>
      <c r="E28" s="546">
        <v>808.5</v>
      </c>
      <c r="F28" s="545">
        <v>882</v>
      </c>
      <c r="G28" s="547">
        <v>849.38204098212668</v>
      </c>
      <c r="H28" s="545">
        <v>13641.9</v>
      </c>
      <c r="I28" s="546">
        <v>441</v>
      </c>
      <c r="J28" s="545">
        <v>514.5</v>
      </c>
      <c r="K28" s="547">
        <v>470.23665631177641</v>
      </c>
      <c r="L28" s="545">
        <v>15737.7</v>
      </c>
      <c r="M28" s="546">
        <v>840</v>
      </c>
      <c r="N28" s="545">
        <v>924</v>
      </c>
      <c r="O28" s="547">
        <v>889.54282596461348</v>
      </c>
      <c r="P28" s="545">
        <v>16513.900000000001</v>
      </c>
      <c r="Q28" s="546">
        <v>829.5</v>
      </c>
      <c r="R28" s="545">
        <v>913.5</v>
      </c>
      <c r="S28" s="547">
        <v>861.93768882175254</v>
      </c>
      <c r="T28" s="545">
        <v>15253.2</v>
      </c>
      <c r="U28" s="9"/>
    </row>
    <row r="29" spans="2:21" ht="11.1" customHeight="1" x14ac:dyDescent="0.15">
      <c r="B29" s="7"/>
      <c r="C29" s="83">
        <v>40498</v>
      </c>
      <c r="D29" s="19" t="s">
        <v>240</v>
      </c>
      <c r="E29" s="546">
        <v>808.5</v>
      </c>
      <c r="F29" s="545">
        <v>872.55000000000007</v>
      </c>
      <c r="G29" s="547">
        <v>853.41056795705015</v>
      </c>
      <c r="H29" s="545">
        <v>3051.5</v>
      </c>
      <c r="I29" s="546">
        <v>441</v>
      </c>
      <c r="J29" s="545">
        <v>514.5</v>
      </c>
      <c r="K29" s="547">
        <v>476.30382210171871</v>
      </c>
      <c r="L29" s="545">
        <v>5950.2</v>
      </c>
      <c r="M29" s="546">
        <v>840</v>
      </c>
      <c r="N29" s="545">
        <v>924</v>
      </c>
      <c r="O29" s="547">
        <v>878.76710805620132</v>
      </c>
      <c r="P29" s="545">
        <v>4492.8</v>
      </c>
      <c r="Q29" s="546">
        <v>829.5</v>
      </c>
      <c r="R29" s="545">
        <v>913.5</v>
      </c>
      <c r="S29" s="547">
        <v>864.12934426229515</v>
      </c>
      <c r="T29" s="545">
        <v>4196.1000000000004</v>
      </c>
      <c r="U29" s="9"/>
    </row>
    <row r="30" spans="2:21" ht="11.1" customHeight="1" x14ac:dyDescent="0.15">
      <c r="B30" s="7"/>
      <c r="C30" s="83">
        <v>40499</v>
      </c>
      <c r="D30" s="19" t="s">
        <v>240</v>
      </c>
      <c r="E30" s="548">
        <v>808.5</v>
      </c>
      <c r="F30" s="549">
        <v>882</v>
      </c>
      <c r="G30" s="550">
        <v>854.41079071863032</v>
      </c>
      <c r="H30" s="545">
        <v>3873.5</v>
      </c>
      <c r="I30" s="551">
        <v>451.5</v>
      </c>
      <c r="J30" s="552">
        <v>527.1</v>
      </c>
      <c r="K30" s="553">
        <v>484.15166346126256</v>
      </c>
      <c r="L30" s="545">
        <v>10896.5</v>
      </c>
      <c r="M30" s="548">
        <v>840</v>
      </c>
      <c r="N30" s="549">
        <v>924</v>
      </c>
      <c r="O30" s="550">
        <v>882.50037671877953</v>
      </c>
      <c r="P30" s="545">
        <v>11358</v>
      </c>
      <c r="Q30" s="548">
        <v>829.5</v>
      </c>
      <c r="R30" s="549">
        <v>913.5</v>
      </c>
      <c r="S30" s="550">
        <v>872.69576612903222</v>
      </c>
      <c r="T30" s="545">
        <v>7874.2</v>
      </c>
      <c r="U30" s="9"/>
    </row>
    <row r="31" spans="2:21" ht="11.1" customHeight="1" x14ac:dyDescent="0.15">
      <c r="B31" s="7"/>
      <c r="C31" s="83">
        <v>40500</v>
      </c>
      <c r="D31" s="19" t="s">
        <v>240</v>
      </c>
      <c r="E31" s="546">
        <v>808.5</v>
      </c>
      <c r="F31" s="545">
        <v>882</v>
      </c>
      <c r="G31" s="547">
        <v>850.37833590138678</v>
      </c>
      <c r="H31" s="545">
        <v>2350.4</v>
      </c>
      <c r="I31" s="551">
        <v>451.5</v>
      </c>
      <c r="J31" s="552">
        <v>524.26499999999999</v>
      </c>
      <c r="K31" s="553">
        <v>493.00133146020301</v>
      </c>
      <c r="L31" s="545">
        <v>9602.7000000000007</v>
      </c>
      <c r="M31" s="551">
        <v>840</v>
      </c>
      <c r="N31" s="551">
        <v>924</v>
      </c>
      <c r="O31" s="551">
        <v>892.84630021141663</v>
      </c>
      <c r="P31" s="545">
        <v>4649.8</v>
      </c>
      <c r="Q31" s="546">
        <v>829.5</v>
      </c>
      <c r="R31" s="545">
        <v>913.5</v>
      </c>
      <c r="S31" s="547">
        <v>864.19652288732402</v>
      </c>
      <c r="T31" s="545">
        <v>6432.1</v>
      </c>
      <c r="U31" s="9"/>
    </row>
    <row r="32" spans="2:21" ht="11.1" customHeight="1" x14ac:dyDescent="0.15">
      <c r="B32" s="7"/>
      <c r="C32" s="83">
        <v>40501</v>
      </c>
      <c r="D32" s="19" t="s">
        <v>240</v>
      </c>
      <c r="E32" s="551">
        <v>808.5</v>
      </c>
      <c r="F32" s="552">
        <v>892.5</v>
      </c>
      <c r="G32" s="553">
        <v>858.8994870542258</v>
      </c>
      <c r="H32" s="545">
        <v>2198</v>
      </c>
      <c r="I32" s="551">
        <v>451.5</v>
      </c>
      <c r="J32" s="552">
        <v>514.5</v>
      </c>
      <c r="K32" s="553">
        <v>489.13919593510434</v>
      </c>
      <c r="L32" s="545">
        <v>5533.2</v>
      </c>
      <c r="M32" s="551">
        <v>840</v>
      </c>
      <c r="N32" s="552">
        <v>924</v>
      </c>
      <c r="O32" s="553">
        <v>898.45492455593035</v>
      </c>
      <c r="P32" s="545">
        <v>5554.6</v>
      </c>
      <c r="Q32" s="546">
        <v>829.5</v>
      </c>
      <c r="R32" s="545">
        <v>913.5</v>
      </c>
      <c r="S32" s="547">
        <v>869.51746678096868</v>
      </c>
      <c r="T32" s="545">
        <v>4918.1000000000004</v>
      </c>
      <c r="U32" s="9"/>
    </row>
    <row r="33" spans="1:21" ht="11.1" customHeight="1" x14ac:dyDescent="0.15">
      <c r="B33" s="7"/>
      <c r="C33" s="83">
        <v>40504</v>
      </c>
      <c r="D33" s="19" t="s">
        <v>240</v>
      </c>
      <c r="E33" s="546">
        <v>840</v>
      </c>
      <c r="F33" s="545">
        <v>903</v>
      </c>
      <c r="G33" s="547">
        <v>872.08403352796347</v>
      </c>
      <c r="H33" s="545">
        <v>8380.7000000000007</v>
      </c>
      <c r="I33" s="546">
        <v>472.5</v>
      </c>
      <c r="J33" s="545">
        <v>514.5</v>
      </c>
      <c r="K33" s="547">
        <v>488.14972753513723</v>
      </c>
      <c r="L33" s="545">
        <v>21907.200000000001</v>
      </c>
      <c r="M33" s="551">
        <v>861</v>
      </c>
      <c r="N33" s="552">
        <v>945</v>
      </c>
      <c r="O33" s="553">
        <v>916.93891225048094</v>
      </c>
      <c r="P33" s="545">
        <v>18456.5</v>
      </c>
      <c r="Q33" s="546">
        <v>850.5</v>
      </c>
      <c r="R33" s="545">
        <v>945</v>
      </c>
      <c r="S33" s="547">
        <v>884.75115365984277</v>
      </c>
      <c r="T33" s="545">
        <v>16195.7</v>
      </c>
      <c r="U33" s="9"/>
    </row>
    <row r="34" spans="1:21" ht="11.1" customHeight="1" x14ac:dyDescent="0.15">
      <c r="B34" s="7"/>
      <c r="C34" s="83">
        <v>40506</v>
      </c>
      <c r="D34" s="19" t="s">
        <v>240</v>
      </c>
      <c r="E34" s="551">
        <v>819</v>
      </c>
      <c r="F34" s="552">
        <v>903</v>
      </c>
      <c r="G34" s="553">
        <v>875.43669920683328</v>
      </c>
      <c r="H34" s="545">
        <v>10319.4</v>
      </c>
      <c r="I34" s="546">
        <v>462</v>
      </c>
      <c r="J34" s="545">
        <v>546</v>
      </c>
      <c r="K34" s="547">
        <v>495.21989123810403</v>
      </c>
      <c r="L34" s="545">
        <v>20387.5</v>
      </c>
      <c r="M34" s="546">
        <v>861</v>
      </c>
      <c r="N34" s="545">
        <v>945</v>
      </c>
      <c r="O34" s="547">
        <v>917.245202846761</v>
      </c>
      <c r="P34" s="545">
        <v>24032.400000000001</v>
      </c>
      <c r="Q34" s="546">
        <v>819</v>
      </c>
      <c r="R34" s="545">
        <v>924</v>
      </c>
      <c r="S34" s="547">
        <v>883.29448383437386</v>
      </c>
      <c r="T34" s="545">
        <v>22986.5</v>
      </c>
      <c r="U34" s="9"/>
    </row>
    <row r="35" spans="1:21" ht="11.1" customHeight="1" x14ac:dyDescent="0.15">
      <c r="B35" s="7"/>
      <c r="C35" s="83">
        <v>40507</v>
      </c>
      <c r="D35" s="19" t="s">
        <v>240</v>
      </c>
      <c r="E35" s="546">
        <v>819</v>
      </c>
      <c r="F35" s="545">
        <v>905.625</v>
      </c>
      <c r="G35" s="547">
        <v>875.94140625</v>
      </c>
      <c r="H35" s="545">
        <v>2347.9</v>
      </c>
      <c r="I35" s="548">
        <v>462</v>
      </c>
      <c r="J35" s="549">
        <v>531.82500000000005</v>
      </c>
      <c r="K35" s="550">
        <v>496.20135871566396</v>
      </c>
      <c r="L35" s="545">
        <v>5678.5</v>
      </c>
      <c r="M35" s="551">
        <v>861</v>
      </c>
      <c r="N35" s="552">
        <v>945</v>
      </c>
      <c r="O35" s="553">
        <v>900.18661861485452</v>
      </c>
      <c r="P35" s="545">
        <v>4636.5</v>
      </c>
      <c r="Q35" s="548">
        <v>819</v>
      </c>
      <c r="R35" s="549">
        <v>913.5</v>
      </c>
      <c r="S35" s="550">
        <v>871.04610325142733</v>
      </c>
      <c r="T35" s="545">
        <v>4897.8</v>
      </c>
      <c r="U35" s="9"/>
    </row>
    <row r="36" spans="1:21" ht="11.1" customHeight="1" x14ac:dyDescent="0.15">
      <c r="B36" s="7"/>
      <c r="C36" s="83">
        <v>40508</v>
      </c>
      <c r="D36" s="19" t="s">
        <v>240</v>
      </c>
      <c r="E36" s="546">
        <v>819</v>
      </c>
      <c r="F36" s="545">
        <v>913.5</v>
      </c>
      <c r="G36" s="547">
        <v>878.04775280898889</v>
      </c>
      <c r="H36" s="545">
        <v>2691.5</v>
      </c>
      <c r="I36" s="551">
        <v>462</v>
      </c>
      <c r="J36" s="552">
        <v>535.5</v>
      </c>
      <c r="K36" s="553">
        <v>502.82723898549739</v>
      </c>
      <c r="L36" s="545">
        <v>3666.5</v>
      </c>
      <c r="M36" s="551">
        <v>861</v>
      </c>
      <c r="N36" s="552">
        <v>945</v>
      </c>
      <c r="O36" s="553">
        <v>908.54103211208781</v>
      </c>
      <c r="P36" s="545">
        <v>5135.5</v>
      </c>
      <c r="Q36" s="551">
        <v>819</v>
      </c>
      <c r="R36" s="552">
        <v>913.5</v>
      </c>
      <c r="S36" s="553">
        <v>861.7233472304946</v>
      </c>
      <c r="T36" s="545">
        <v>4279</v>
      </c>
      <c r="U36" s="9"/>
    </row>
    <row r="37" spans="1:21" ht="11.1" customHeight="1" x14ac:dyDescent="0.15">
      <c r="B37" s="7"/>
      <c r="C37" s="83">
        <v>40511</v>
      </c>
      <c r="D37" s="9" t="s">
        <v>240</v>
      </c>
      <c r="E37" s="548">
        <v>840</v>
      </c>
      <c r="F37" s="549">
        <v>913.5</v>
      </c>
      <c r="G37" s="550">
        <v>875.75510537049593</v>
      </c>
      <c r="H37" s="545">
        <v>15101.5</v>
      </c>
      <c r="I37" s="546">
        <v>441</v>
      </c>
      <c r="J37" s="545">
        <v>525</v>
      </c>
      <c r="K37" s="547">
        <v>494.46321404148631</v>
      </c>
      <c r="L37" s="545">
        <v>21676.799999999999</v>
      </c>
      <c r="M37" s="546">
        <v>861</v>
      </c>
      <c r="N37" s="545">
        <v>945</v>
      </c>
      <c r="O37" s="547">
        <v>901.40595688662142</v>
      </c>
      <c r="P37" s="545">
        <v>19401.3</v>
      </c>
      <c r="Q37" s="548">
        <v>840</v>
      </c>
      <c r="R37" s="549">
        <v>934.5</v>
      </c>
      <c r="S37" s="550">
        <v>879.16144275851855</v>
      </c>
      <c r="T37" s="545">
        <v>22017.5</v>
      </c>
      <c r="U37" s="9"/>
    </row>
    <row r="38" spans="1:21" ht="11.25" customHeight="1" x14ac:dyDescent="0.15">
      <c r="A38" s="30"/>
      <c r="B38" s="10"/>
      <c r="C38" s="84">
        <v>40512</v>
      </c>
      <c r="D38" s="18"/>
      <c r="E38" s="11">
        <v>840</v>
      </c>
      <c r="F38" s="11">
        <v>913.5</v>
      </c>
      <c r="G38" s="11">
        <v>875.33096684476311</v>
      </c>
      <c r="H38" s="11">
        <v>3051.2</v>
      </c>
      <c r="I38" s="554">
        <v>441</v>
      </c>
      <c r="J38" s="554">
        <v>525</v>
      </c>
      <c r="K38" s="554">
        <v>492.22872073506261</v>
      </c>
      <c r="L38" s="554">
        <v>5922</v>
      </c>
      <c r="M38" s="554">
        <v>861</v>
      </c>
      <c r="N38" s="554">
        <v>945</v>
      </c>
      <c r="O38" s="554">
        <v>891.35798406650486</v>
      </c>
      <c r="P38" s="11">
        <v>7318.3</v>
      </c>
      <c r="Q38" s="11">
        <v>829.5</v>
      </c>
      <c r="R38" s="11">
        <v>934.5</v>
      </c>
      <c r="S38" s="11">
        <v>875.0317160436033</v>
      </c>
      <c r="T38" s="11">
        <v>4306.1000000000004</v>
      </c>
      <c r="U38" s="9"/>
    </row>
    <row r="39" spans="1:21" ht="12.75" customHeight="1" x14ac:dyDescent="0.15">
      <c r="B39" s="19" t="s">
        <v>433</v>
      </c>
      <c r="C39" s="19" t="s">
        <v>343</v>
      </c>
    </row>
    <row r="40" spans="1:21" ht="12.75" customHeight="1" x14ac:dyDescent="0.15">
      <c r="B40" s="41" t="s">
        <v>32</v>
      </c>
      <c r="C40" s="19" t="s">
        <v>37</v>
      </c>
    </row>
    <row r="41" spans="1:21" x14ac:dyDescent="0.15">
      <c r="B41" s="41"/>
    </row>
  </sheetData>
  <mergeCells count="5">
    <mergeCell ref="C5:D5"/>
    <mergeCell ref="E5:H5"/>
    <mergeCell ref="I5:L5"/>
    <mergeCell ref="M5:P5"/>
    <mergeCell ref="Q5:T5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2:Q38"/>
  <sheetViews>
    <sheetView zoomScale="75" workbookViewId="0">
      <selection activeCell="H18" sqref="H18"/>
    </sheetView>
  </sheetViews>
  <sheetFormatPr defaultColWidth="7.5" defaultRowHeight="12" x14ac:dyDescent="0.15"/>
  <cols>
    <col min="1" max="1" width="1" style="19" customWidth="1"/>
    <col min="2" max="2" width="3.75" style="19" customWidth="1"/>
    <col min="3" max="3" width="8.625" style="19" customWidth="1"/>
    <col min="4" max="4" width="2.5" style="19" customWidth="1"/>
    <col min="5" max="5" width="7.125" style="19" customWidth="1"/>
    <col min="6" max="7" width="7.625" style="19" customWidth="1"/>
    <col min="8" max="8" width="9.125" style="19" customWidth="1"/>
    <col min="9" max="9" width="7.25" style="19" customWidth="1"/>
    <col min="10" max="11" width="7.625" style="19" customWidth="1"/>
    <col min="12" max="12" width="9.125" style="19" customWidth="1"/>
    <col min="13" max="13" width="7.25" style="19" customWidth="1"/>
    <col min="14" max="15" width="7.625" style="19" customWidth="1"/>
    <col min="16" max="16" width="9.125" style="19" customWidth="1"/>
    <col min="17" max="16384" width="7.5" style="19"/>
  </cols>
  <sheetData>
    <row r="2" spans="2:16" x14ac:dyDescent="0.15">
      <c r="B2" s="19" t="s">
        <v>65</v>
      </c>
    </row>
    <row r="3" spans="2:16" x14ac:dyDescent="0.15">
      <c r="P3" s="20" t="s">
        <v>20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6" x14ac:dyDescent="0.15">
      <c r="B5" s="15"/>
      <c r="C5" s="21" t="s">
        <v>0</v>
      </c>
      <c r="D5" s="85"/>
      <c r="E5" s="605" t="s">
        <v>102</v>
      </c>
      <c r="F5" s="606"/>
      <c r="G5" s="606"/>
      <c r="H5" s="607"/>
      <c r="I5" s="605" t="s">
        <v>434</v>
      </c>
      <c r="J5" s="606"/>
      <c r="K5" s="606"/>
      <c r="L5" s="607"/>
      <c r="M5" s="605" t="s">
        <v>104</v>
      </c>
      <c r="N5" s="606"/>
      <c r="O5" s="606"/>
      <c r="P5" s="607"/>
    </row>
    <row r="6" spans="2:16" x14ac:dyDescent="0.15">
      <c r="B6" s="10" t="s">
        <v>26</v>
      </c>
      <c r="C6" s="12"/>
      <c r="D6" s="18"/>
      <c r="E6" s="21" t="s">
        <v>29</v>
      </c>
      <c r="F6" s="22" t="s">
        <v>30</v>
      </c>
      <c r="G6" s="26" t="s">
        <v>19</v>
      </c>
      <c r="H6" s="22" t="s">
        <v>22</v>
      </c>
      <c r="I6" s="21" t="s">
        <v>29</v>
      </c>
      <c r="J6" s="22" t="s">
        <v>30</v>
      </c>
      <c r="K6" s="555" t="s">
        <v>19</v>
      </c>
      <c r="L6" s="22" t="s">
        <v>22</v>
      </c>
      <c r="M6" s="21" t="s">
        <v>29</v>
      </c>
      <c r="N6" s="22" t="s">
        <v>30</v>
      </c>
      <c r="O6" s="555" t="s">
        <v>19</v>
      </c>
      <c r="P6" s="22" t="s">
        <v>25</v>
      </c>
    </row>
    <row r="7" spans="2:16" x14ac:dyDescent="0.15">
      <c r="B7" s="7" t="s">
        <v>72</v>
      </c>
      <c r="C7" s="9">
        <v>19</v>
      </c>
      <c r="D7" s="19" t="s">
        <v>105</v>
      </c>
      <c r="E7" s="7">
        <v>448</v>
      </c>
      <c r="F7" s="8">
        <v>735</v>
      </c>
      <c r="G7" s="9">
        <v>593</v>
      </c>
      <c r="H7" s="8">
        <v>2352225</v>
      </c>
      <c r="I7" s="7">
        <v>977</v>
      </c>
      <c r="J7" s="8">
        <v>1544</v>
      </c>
      <c r="K7" s="556">
        <v>1243</v>
      </c>
      <c r="L7" s="8">
        <v>209398</v>
      </c>
      <c r="M7" s="7">
        <v>572</v>
      </c>
      <c r="N7" s="8">
        <v>859</v>
      </c>
      <c r="O7" s="556">
        <v>727</v>
      </c>
      <c r="P7" s="8">
        <v>4829276</v>
      </c>
    </row>
    <row r="8" spans="2:16" x14ac:dyDescent="0.15">
      <c r="B8" s="7"/>
      <c r="C8" s="9">
        <v>20</v>
      </c>
      <c r="D8" s="9"/>
      <c r="E8" s="7">
        <v>483</v>
      </c>
      <c r="F8" s="8">
        <v>819</v>
      </c>
      <c r="G8" s="9">
        <v>630</v>
      </c>
      <c r="H8" s="8">
        <v>2476104</v>
      </c>
      <c r="I8" s="7">
        <v>924</v>
      </c>
      <c r="J8" s="8">
        <v>1470</v>
      </c>
      <c r="K8" s="556">
        <v>1195</v>
      </c>
      <c r="L8" s="8">
        <v>221868</v>
      </c>
      <c r="M8" s="7">
        <v>557</v>
      </c>
      <c r="N8" s="8">
        <v>950</v>
      </c>
      <c r="O8" s="556">
        <v>768</v>
      </c>
      <c r="P8" s="8">
        <v>6810831</v>
      </c>
    </row>
    <row r="9" spans="2:16" x14ac:dyDescent="0.15">
      <c r="B9" s="10"/>
      <c r="C9" s="12">
        <v>21</v>
      </c>
      <c r="D9" s="12"/>
      <c r="E9" s="10">
        <v>368</v>
      </c>
      <c r="F9" s="11">
        <v>648</v>
      </c>
      <c r="G9" s="12">
        <v>486</v>
      </c>
      <c r="H9" s="11">
        <v>3029032</v>
      </c>
      <c r="I9" s="10">
        <v>819</v>
      </c>
      <c r="J9" s="11">
        <v>1345</v>
      </c>
      <c r="K9" s="557">
        <v>1028</v>
      </c>
      <c r="L9" s="11">
        <v>296189</v>
      </c>
      <c r="M9" s="10">
        <v>520</v>
      </c>
      <c r="N9" s="11">
        <v>803</v>
      </c>
      <c r="O9" s="557">
        <v>637</v>
      </c>
      <c r="P9" s="11">
        <v>7257163</v>
      </c>
    </row>
    <row r="10" spans="2:16" x14ac:dyDescent="0.15">
      <c r="B10" s="7" t="s">
        <v>398</v>
      </c>
      <c r="C10" s="9">
        <v>4</v>
      </c>
      <c r="D10" s="9"/>
      <c r="E10" s="7">
        <v>431</v>
      </c>
      <c r="F10" s="8">
        <v>546</v>
      </c>
      <c r="G10" s="9">
        <v>487</v>
      </c>
      <c r="H10" s="8">
        <v>348336</v>
      </c>
      <c r="I10" s="7">
        <v>919</v>
      </c>
      <c r="J10" s="8">
        <v>1113</v>
      </c>
      <c r="K10" s="556">
        <v>996</v>
      </c>
      <c r="L10" s="8">
        <v>28585</v>
      </c>
      <c r="M10" s="7">
        <v>567</v>
      </c>
      <c r="N10" s="8">
        <v>672</v>
      </c>
      <c r="O10" s="556">
        <v>623</v>
      </c>
      <c r="P10" s="8">
        <v>528481</v>
      </c>
    </row>
    <row r="11" spans="2:16" x14ac:dyDescent="0.15">
      <c r="B11" s="7"/>
      <c r="C11" s="9">
        <v>5</v>
      </c>
      <c r="D11" s="9"/>
      <c r="E11" s="7">
        <v>473</v>
      </c>
      <c r="F11" s="8">
        <v>599</v>
      </c>
      <c r="G11" s="9">
        <v>528</v>
      </c>
      <c r="H11" s="8">
        <v>307092</v>
      </c>
      <c r="I11" s="7">
        <v>945</v>
      </c>
      <c r="J11" s="8">
        <v>1155</v>
      </c>
      <c r="K11" s="556">
        <v>1019</v>
      </c>
      <c r="L11" s="8">
        <v>24698</v>
      </c>
      <c r="M11" s="7">
        <v>615</v>
      </c>
      <c r="N11" s="8">
        <v>752</v>
      </c>
      <c r="O11" s="556">
        <v>671</v>
      </c>
      <c r="P11" s="8">
        <v>533360</v>
      </c>
    </row>
    <row r="12" spans="2:16" x14ac:dyDescent="0.15">
      <c r="B12" s="7"/>
      <c r="C12" s="9">
        <v>6</v>
      </c>
      <c r="D12" s="9"/>
      <c r="E12" s="7">
        <v>515</v>
      </c>
      <c r="F12" s="8">
        <v>683</v>
      </c>
      <c r="G12" s="9">
        <v>602</v>
      </c>
      <c r="H12" s="8">
        <v>281780</v>
      </c>
      <c r="I12" s="7">
        <v>977</v>
      </c>
      <c r="J12" s="8">
        <v>1208</v>
      </c>
      <c r="K12" s="556">
        <v>1074</v>
      </c>
      <c r="L12" s="8">
        <v>25955</v>
      </c>
      <c r="M12" s="7">
        <v>646</v>
      </c>
      <c r="N12" s="8">
        <v>855</v>
      </c>
      <c r="O12" s="556">
        <v>758</v>
      </c>
      <c r="P12" s="8">
        <v>556190</v>
      </c>
    </row>
    <row r="13" spans="2:16" x14ac:dyDescent="0.15">
      <c r="B13" s="7"/>
      <c r="C13" s="9">
        <v>7</v>
      </c>
      <c r="D13" s="9"/>
      <c r="E13" s="7">
        <v>504</v>
      </c>
      <c r="F13" s="8">
        <v>714</v>
      </c>
      <c r="G13" s="9">
        <v>611</v>
      </c>
      <c r="H13" s="8">
        <v>188777</v>
      </c>
      <c r="I13" s="7">
        <v>945</v>
      </c>
      <c r="J13" s="8">
        <v>1260</v>
      </c>
      <c r="K13" s="556">
        <v>1097</v>
      </c>
      <c r="L13" s="8">
        <v>16524</v>
      </c>
      <c r="M13" s="7">
        <v>639</v>
      </c>
      <c r="N13" s="8">
        <v>853</v>
      </c>
      <c r="O13" s="556">
        <v>761</v>
      </c>
      <c r="P13" s="8">
        <v>409285</v>
      </c>
    </row>
    <row r="14" spans="2:16" x14ac:dyDescent="0.15">
      <c r="B14" s="7"/>
      <c r="C14" s="9">
        <v>8</v>
      </c>
      <c r="D14" s="9"/>
      <c r="E14" s="7">
        <v>462</v>
      </c>
      <c r="F14" s="8">
        <v>620</v>
      </c>
      <c r="G14" s="9">
        <v>539</v>
      </c>
      <c r="H14" s="8">
        <v>209496</v>
      </c>
      <c r="I14" s="7">
        <v>945</v>
      </c>
      <c r="J14" s="8">
        <v>1166</v>
      </c>
      <c r="K14" s="556">
        <v>1030</v>
      </c>
      <c r="L14" s="8">
        <v>20640</v>
      </c>
      <c r="M14" s="7">
        <v>606</v>
      </c>
      <c r="N14" s="8">
        <v>813</v>
      </c>
      <c r="O14" s="556">
        <v>718</v>
      </c>
      <c r="P14" s="8">
        <v>472819</v>
      </c>
    </row>
    <row r="15" spans="2:16" x14ac:dyDescent="0.15">
      <c r="B15" s="7"/>
      <c r="C15" s="9">
        <v>9</v>
      </c>
      <c r="D15" s="9"/>
      <c r="E15" s="7">
        <v>515</v>
      </c>
      <c r="F15" s="8">
        <v>651</v>
      </c>
      <c r="G15" s="9">
        <v>589</v>
      </c>
      <c r="H15" s="8">
        <v>270573</v>
      </c>
      <c r="I15" s="7">
        <v>998</v>
      </c>
      <c r="J15" s="8">
        <v>1313</v>
      </c>
      <c r="K15" s="556">
        <v>1147</v>
      </c>
      <c r="L15" s="8">
        <v>24656</v>
      </c>
      <c r="M15" s="7">
        <v>715</v>
      </c>
      <c r="N15" s="8">
        <v>875</v>
      </c>
      <c r="O15" s="556">
        <v>800</v>
      </c>
      <c r="P15" s="8">
        <v>586154</v>
      </c>
    </row>
    <row r="16" spans="2:16" x14ac:dyDescent="0.15">
      <c r="B16" s="7"/>
      <c r="C16" s="9">
        <v>10</v>
      </c>
      <c r="D16" s="30"/>
      <c r="E16" s="8">
        <v>451.5</v>
      </c>
      <c r="F16" s="8">
        <v>598.5</v>
      </c>
      <c r="G16" s="30">
        <v>528.12190194132893</v>
      </c>
      <c r="H16" s="8">
        <v>264764.90000000002</v>
      </c>
      <c r="I16" s="8">
        <v>945</v>
      </c>
      <c r="J16" s="8">
        <v>1239</v>
      </c>
      <c r="K16" s="8">
        <v>1046.6802418665384</v>
      </c>
      <c r="L16" s="8">
        <v>26057.599999999999</v>
      </c>
      <c r="M16" s="8">
        <v>603.22500000000002</v>
      </c>
      <c r="N16" s="8">
        <v>825.30000000000007</v>
      </c>
      <c r="O16" s="8">
        <v>687.8037170982501</v>
      </c>
      <c r="P16" s="8">
        <v>547349.69999999995</v>
      </c>
    </row>
    <row r="17" spans="2:16" x14ac:dyDescent="0.15">
      <c r="B17" s="7"/>
      <c r="C17" s="9">
        <v>11</v>
      </c>
      <c r="D17" s="30"/>
      <c r="E17" s="8">
        <v>429.97500000000002</v>
      </c>
      <c r="F17" s="8">
        <v>577.5</v>
      </c>
      <c r="G17" s="8">
        <v>495.57174265737626</v>
      </c>
      <c r="H17" s="8">
        <v>321880.5</v>
      </c>
      <c r="I17" s="8">
        <v>892.5</v>
      </c>
      <c r="J17" s="8">
        <v>1102.5</v>
      </c>
      <c r="K17" s="8">
        <v>984.04480508329038</v>
      </c>
      <c r="L17" s="8">
        <v>36057.899999999994</v>
      </c>
      <c r="M17" s="8">
        <v>569.1</v>
      </c>
      <c r="N17" s="8">
        <v>720.30000000000007</v>
      </c>
      <c r="O17" s="8">
        <v>645.95575077101978</v>
      </c>
      <c r="P17" s="30">
        <v>655772.39999999991</v>
      </c>
    </row>
    <row r="18" spans="2:16" x14ac:dyDescent="0.15">
      <c r="B18" s="10"/>
      <c r="C18" s="12">
        <v>11</v>
      </c>
      <c r="D18" s="18"/>
      <c r="E18" s="11">
        <v>429.97500000000002</v>
      </c>
      <c r="F18" s="11">
        <v>577.5</v>
      </c>
      <c r="G18" s="11">
        <v>495.57174265737626</v>
      </c>
      <c r="H18" s="11">
        <v>321880.5</v>
      </c>
      <c r="I18" s="11">
        <v>892.5</v>
      </c>
      <c r="J18" s="11">
        <v>1102.5</v>
      </c>
      <c r="K18" s="11">
        <v>984.04480508329038</v>
      </c>
      <c r="L18" s="11">
        <v>36057.899999999994</v>
      </c>
      <c r="M18" s="11">
        <v>569.1</v>
      </c>
      <c r="N18" s="11">
        <v>720.30000000000007</v>
      </c>
      <c r="O18" s="11">
        <v>645.95575077101978</v>
      </c>
      <c r="P18" s="18">
        <v>655772.39999999991</v>
      </c>
    </row>
    <row r="19" spans="2:16" ht="14.25" customHeight="1" x14ac:dyDescent="0.15">
      <c r="B19" s="13"/>
      <c r="C19" s="83">
        <v>40483</v>
      </c>
      <c r="E19" s="65">
        <v>430.5</v>
      </c>
      <c r="F19" s="66">
        <v>504</v>
      </c>
      <c r="G19" s="64">
        <v>471.81750000000022</v>
      </c>
      <c r="H19" s="8">
        <v>30673.8</v>
      </c>
      <c r="I19" s="65">
        <v>924</v>
      </c>
      <c r="J19" s="66">
        <v>1029</v>
      </c>
      <c r="K19" s="558">
        <v>979.96794081381029</v>
      </c>
      <c r="L19" s="8">
        <v>3373.7</v>
      </c>
      <c r="M19" s="7">
        <v>572.25</v>
      </c>
      <c r="N19" s="8">
        <v>648.9</v>
      </c>
      <c r="O19" s="556">
        <v>607.63176992294029</v>
      </c>
      <c r="P19" s="8">
        <v>49300.7</v>
      </c>
    </row>
    <row r="20" spans="2:16" x14ac:dyDescent="0.15">
      <c r="B20" s="7"/>
      <c r="C20" s="83">
        <v>40484</v>
      </c>
      <c r="E20" s="7">
        <v>429.97500000000002</v>
      </c>
      <c r="F20" s="8">
        <v>504</v>
      </c>
      <c r="G20" s="9">
        <v>473.35695367486579</v>
      </c>
      <c r="H20" s="8">
        <v>4759.6000000000004</v>
      </c>
      <c r="I20" s="65">
        <v>903</v>
      </c>
      <c r="J20" s="66">
        <v>1029</v>
      </c>
      <c r="K20" s="558">
        <v>967.19139650872808</v>
      </c>
      <c r="L20" s="8">
        <v>682.1</v>
      </c>
      <c r="M20" s="7">
        <v>578.65500000000009</v>
      </c>
      <c r="N20" s="8">
        <v>645.75</v>
      </c>
      <c r="O20" s="556">
        <v>618.41128535232485</v>
      </c>
      <c r="P20" s="8">
        <v>23361.7</v>
      </c>
    </row>
    <row r="21" spans="2:16" x14ac:dyDescent="0.15">
      <c r="B21" s="7"/>
      <c r="C21" s="83">
        <v>40486</v>
      </c>
      <c r="E21" s="7">
        <v>430.5</v>
      </c>
      <c r="F21" s="8">
        <v>504</v>
      </c>
      <c r="G21" s="9">
        <v>467.78761751734999</v>
      </c>
      <c r="H21" s="8">
        <v>26928.1</v>
      </c>
      <c r="I21" s="65">
        <v>903</v>
      </c>
      <c r="J21" s="66">
        <v>1029</v>
      </c>
      <c r="K21" s="64">
        <v>980.29331306990866</v>
      </c>
      <c r="L21" s="8">
        <v>2845.1</v>
      </c>
      <c r="M21" s="7">
        <v>578.44500000000005</v>
      </c>
      <c r="N21" s="8">
        <v>643.65</v>
      </c>
      <c r="O21" s="556">
        <v>624.87742883696808</v>
      </c>
      <c r="P21" s="8">
        <v>52820.2</v>
      </c>
    </row>
    <row r="22" spans="2:16" x14ac:dyDescent="0.15">
      <c r="B22" s="7"/>
      <c r="C22" s="83">
        <v>40487</v>
      </c>
      <c r="E22" s="7">
        <v>430.5</v>
      </c>
      <c r="F22" s="8">
        <v>525</v>
      </c>
      <c r="G22" s="9">
        <v>474.8517477671698</v>
      </c>
      <c r="H22" s="8">
        <v>8932.4</v>
      </c>
      <c r="I22" s="65">
        <v>892.5</v>
      </c>
      <c r="J22" s="66">
        <v>1029</v>
      </c>
      <c r="K22" s="558">
        <v>965.55463695183312</v>
      </c>
      <c r="L22" s="8">
        <v>702.7</v>
      </c>
      <c r="M22" s="7">
        <v>574.98</v>
      </c>
      <c r="N22" s="8">
        <v>648.9</v>
      </c>
      <c r="O22" s="556">
        <v>620.47070811715059</v>
      </c>
      <c r="P22" s="8">
        <v>23220.6</v>
      </c>
    </row>
    <row r="23" spans="2:16" x14ac:dyDescent="0.15">
      <c r="B23" s="7"/>
      <c r="C23" s="83">
        <v>40490</v>
      </c>
      <c r="E23" s="65">
        <v>451.5</v>
      </c>
      <c r="F23" s="66">
        <v>525</v>
      </c>
      <c r="G23" s="64">
        <v>482.31075904012954</v>
      </c>
      <c r="H23" s="8">
        <v>33969.199999999997</v>
      </c>
      <c r="I23" s="7">
        <v>892.5</v>
      </c>
      <c r="J23" s="8">
        <v>1029</v>
      </c>
      <c r="K23" s="556">
        <v>979.15257400816051</v>
      </c>
      <c r="L23" s="8">
        <v>2915.5</v>
      </c>
      <c r="M23" s="65">
        <v>569.1</v>
      </c>
      <c r="N23" s="65">
        <v>644.70000000000005</v>
      </c>
      <c r="O23" s="65">
        <v>619.8515176784523</v>
      </c>
      <c r="P23" s="8">
        <v>49540.800000000003</v>
      </c>
    </row>
    <row r="24" spans="2:16" x14ac:dyDescent="0.15">
      <c r="B24" s="7"/>
      <c r="C24" s="83">
        <v>40491</v>
      </c>
      <c r="E24" s="7">
        <v>451.5</v>
      </c>
      <c r="F24" s="8">
        <v>525</v>
      </c>
      <c r="G24" s="9">
        <v>473.38220225096592</v>
      </c>
      <c r="H24" s="8">
        <v>9723.7999999999993</v>
      </c>
      <c r="I24" s="7">
        <v>892.5</v>
      </c>
      <c r="J24" s="8">
        <v>1029</v>
      </c>
      <c r="K24" s="556">
        <v>964.12190082644634</v>
      </c>
      <c r="L24" s="8">
        <v>630.9</v>
      </c>
      <c r="M24" s="7">
        <v>591.15</v>
      </c>
      <c r="N24" s="8">
        <v>646.80000000000007</v>
      </c>
      <c r="O24" s="556">
        <v>624.15328264094956</v>
      </c>
      <c r="P24" s="8">
        <v>24473.3</v>
      </c>
    </row>
    <row r="25" spans="2:16" x14ac:dyDescent="0.15">
      <c r="B25" s="7"/>
      <c r="C25" s="83">
        <v>40492</v>
      </c>
      <c r="E25" s="7">
        <v>451.5</v>
      </c>
      <c r="F25" s="8">
        <v>535.5</v>
      </c>
      <c r="G25" s="9">
        <v>481.12723582392505</v>
      </c>
      <c r="H25" s="8">
        <v>7450.6</v>
      </c>
      <c r="I25" s="65">
        <v>892.5</v>
      </c>
      <c r="J25" s="66">
        <v>1050</v>
      </c>
      <c r="K25" s="558">
        <v>977.40278016131799</v>
      </c>
      <c r="L25" s="8">
        <v>1090.8</v>
      </c>
      <c r="M25" s="65">
        <v>599.55000000000007</v>
      </c>
      <c r="N25" s="66">
        <v>648.9</v>
      </c>
      <c r="O25" s="558">
        <v>632.56485555371069</v>
      </c>
      <c r="P25" s="8">
        <v>12083.8</v>
      </c>
    </row>
    <row r="26" spans="2:16" x14ac:dyDescent="0.15">
      <c r="B26" s="7"/>
      <c r="C26" s="83">
        <v>40493</v>
      </c>
      <c r="E26" s="7">
        <v>451.5</v>
      </c>
      <c r="F26" s="8">
        <v>525</v>
      </c>
      <c r="G26" s="9">
        <v>486.36559289790739</v>
      </c>
      <c r="H26" s="8">
        <v>22283.5</v>
      </c>
      <c r="I26" s="65">
        <v>892.5</v>
      </c>
      <c r="J26" s="65">
        <v>1050</v>
      </c>
      <c r="K26" s="65">
        <v>976.85325697924134</v>
      </c>
      <c r="L26" s="8">
        <v>1249.3</v>
      </c>
      <c r="M26" s="7">
        <v>580.65</v>
      </c>
      <c r="N26" s="8">
        <v>660.45</v>
      </c>
      <c r="O26" s="556">
        <v>638.11092707590831</v>
      </c>
      <c r="P26" s="8">
        <v>41935.4</v>
      </c>
    </row>
    <row r="27" spans="2:16" x14ac:dyDescent="0.15">
      <c r="B27" s="7"/>
      <c r="C27" s="83">
        <v>40494</v>
      </c>
      <c r="E27" s="7">
        <v>451.5</v>
      </c>
      <c r="F27" s="8">
        <v>525</v>
      </c>
      <c r="G27" s="9">
        <v>479.73125199108006</v>
      </c>
      <c r="H27" s="8">
        <v>3545</v>
      </c>
      <c r="I27" s="7">
        <v>892.5</v>
      </c>
      <c r="J27" s="8">
        <v>1050</v>
      </c>
      <c r="K27" s="556">
        <v>974.26151761517633</v>
      </c>
      <c r="L27" s="8">
        <v>887.9</v>
      </c>
      <c r="M27" s="65">
        <v>579.6</v>
      </c>
      <c r="N27" s="66">
        <v>658.35</v>
      </c>
      <c r="O27" s="558">
        <v>640.91982710790546</v>
      </c>
      <c r="P27" s="8">
        <v>17392.900000000001</v>
      </c>
    </row>
    <row r="28" spans="2:16" x14ac:dyDescent="0.15">
      <c r="B28" s="7"/>
      <c r="C28" s="83">
        <v>40497</v>
      </c>
      <c r="E28" s="7">
        <v>472.5</v>
      </c>
      <c r="F28" s="8">
        <v>545.26499999999999</v>
      </c>
      <c r="G28" s="9">
        <v>506.88847554917766</v>
      </c>
      <c r="H28" s="8">
        <v>26137.8</v>
      </c>
      <c r="I28" s="65">
        <v>892.5</v>
      </c>
      <c r="J28" s="66">
        <v>1050</v>
      </c>
      <c r="K28" s="558">
        <v>986.03854216293496</v>
      </c>
      <c r="L28" s="8">
        <v>3165.3</v>
      </c>
      <c r="M28" s="7">
        <v>621.6</v>
      </c>
      <c r="N28" s="8">
        <v>707.80500000000006</v>
      </c>
      <c r="O28" s="556">
        <v>662.61598408224177</v>
      </c>
      <c r="P28" s="8">
        <v>36083.9</v>
      </c>
    </row>
    <row r="29" spans="2:16" x14ac:dyDescent="0.15">
      <c r="B29" s="7"/>
      <c r="C29" s="83">
        <v>40498</v>
      </c>
      <c r="E29" s="7">
        <v>472.5</v>
      </c>
      <c r="F29" s="8">
        <v>551.25</v>
      </c>
      <c r="G29" s="9">
        <v>502.26453586261078</v>
      </c>
      <c r="H29" s="8">
        <v>6892.2</v>
      </c>
      <c r="I29" s="7">
        <v>892.5</v>
      </c>
      <c r="J29" s="8">
        <v>1029</v>
      </c>
      <c r="K29" s="556">
        <v>968.73221343873536</v>
      </c>
      <c r="L29" s="8">
        <v>979</v>
      </c>
      <c r="M29" s="7">
        <v>621.6</v>
      </c>
      <c r="N29" s="8">
        <v>716.1</v>
      </c>
      <c r="O29" s="556">
        <v>652.75698788766135</v>
      </c>
      <c r="P29" s="8">
        <v>25256.7</v>
      </c>
    </row>
    <row r="30" spans="2:16" x14ac:dyDescent="0.15">
      <c r="B30" s="7"/>
      <c r="C30" s="83">
        <v>40499</v>
      </c>
      <c r="E30" s="65">
        <v>472.5</v>
      </c>
      <c r="F30" s="66">
        <v>560.07000000000005</v>
      </c>
      <c r="G30" s="64">
        <v>508.42582144042473</v>
      </c>
      <c r="H30" s="8">
        <v>11741.7</v>
      </c>
      <c r="I30" s="7">
        <v>892.5</v>
      </c>
      <c r="J30" s="8">
        <v>1029</v>
      </c>
      <c r="K30" s="556">
        <v>965.74408424041656</v>
      </c>
      <c r="L30" s="8">
        <v>1996.8</v>
      </c>
      <c r="M30" s="7">
        <v>622.65</v>
      </c>
      <c r="N30" s="8">
        <v>677.25</v>
      </c>
      <c r="O30" s="556">
        <v>653.21048062613693</v>
      </c>
      <c r="P30" s="8">
        <v>20572.7</v>
      </c>
    </row>
    <row r="31" spans="2:16" x14ac:dyDescent="0.15">
      <c r="B31" s="7"/>
      <c r="C31" s="83">
        <v>40500</v>
      </c>
      <c r="E31" s="65">
        <v>472.5</v>
      </c>
      <c r="F31" s="66">
        <v>542.22</v>
      </c>
      <c r="G31" s="64">
        <v>518.24765303420554</v>
      </c>
      <c r="H31" s="8">
        <v>15175.9</v>
      </c>
      <c r="I31" s="65">
        <v>913.5</v>
      </c>
      <c r="J31" s="66">
        <v>1029</v>
      </c>
      <c r="K31" s="558">
        <v>947.34227511093184</v>
      </c>
      <c r="L31" s="8">
        <v>1081.4000000000001</v>
      </c>
      <c r="M31" s="7">
        <v>628.95000000000005</v>
      </c>
      <c r="N31" s="8">
        <v>662.86500000000001</v>
      </c>
      <c r="O31" s="556">
        <v>654.23840043561597</v>
      </c>
      <c r="P31" s="8">
        <v>35100</v>
      </c>
    </row>
    <row r="32" spans="2:16" x14ac:dyDescent="0.15">
      <c r="B32" s="7"/>
      <c r="C32" s="83">
        <v>40501</v>
      </c>
      <c r="E32" s="7">
        <v>472.5</v>
      </c>
      <c r="F32" s="8">
        <v>525</v>
      </c>
      <c r="G32" s="9">
        <v>509.56734846595157</v>
      </c>
      <c r="H32" s="8">
        <v>4633.5</v>
      </c>
      <c r="I32" s="7">
        <v>903</v>
      </c>
      <c r="J32" s="8">
        <v>1029</v>
      </c>
      <c r="K32" s="556">
        <v>963.95630585898709</v>
      </c>
      <c r="L32" s="8">
        <v>643</v>
      </c>
      <c r="M32" s="65">
        <v>630</v>
      </c>
      <c r="N32" s="66">
        <v>689.85</v>
      </c>
      <c r="O32" s="558">
        <v>662.00926656151421</v>
      </c>
      <c r="P32" s="8">
        <v>15849.7</v>
      </c>
    </row>
    <row r="33" spans="2:17" x14ac:dyDescent="0.15">
      <c r="B33" s="7"/>
      <c r="C33" s="83">
        <v>40504</v>
      </c>
      <c r="E33" s="7">
        <v>504</v>
      </c>
      <c r="F33" s="8">
        <v>535.5</v>
      </c>
      <c r="G33" s="9">
        <v>513.9256634405242</v>
      </c>
      <c r="H33" s="8">
        <v>32812.699999999997</v>
      </c>
      <c r="I33" s="65">
        <v>945</v>
      </c>
      <c r="J33" s="66">
        <v>1050</v>
      </c>
      <c r="K33" s="558">
        <v>995.7507216494846</v>
      </c>
      <c r="L33" s="8">
        <v>2833.4</v>
      </c>
      <c r="M33" s="7">
        <v>645.75</v>
      </c>
      <c r="N33" s="8">
        <v>705.495</v>
      </c>
      <c r="O33" s="556">
        <v>674.78627915217112</v>
      </c>
      <c r="P33" s="8">
        <v>53470.2</v>
      </c>
    </row>
    <row r="34" spans="2:17" x14ac:dyDescent="0.15">
      <c r="B34" s="7"/>
      <c r="C34" s="83">
        <v>40506</v>
      </c>
      <c r="E34" s="65">
        <v>493.5</v>
      </c>
      <c r="F34" s="66">
        <v>577.5</v>
      </c>
      <c r="G34" s="64">
        <v>522.15491299345638</v>
      </c>
      <c r="H34" s="8">
        <v>21633.9</v>
      </c>
      <c r="I34" s="7">
        <v>924</v>
      </c>
      <c r="J34" s="8">
        <v>1050</v>
      </c>
      <c r="K34" s="556">
        <v>994.30139550714773</v>
      </c>
      <c r="L34" s="8">
        <v>2518.1</v>
      </c>
      <c r="M34" s="7">
        <v>645.75</v>
      </c>
      <c r="N34" s="8">
        <v>720.30000000000007</v>
      </c>
      <c r="O34" s="556">
        <v>678.83103303429448</v>
      </c>
      <c r="P34" s="8">
        <v>71820.100000000006</v>
      </c>
    </row>
    <row r="35" spans="2:17" x14ac:dyDescent="0.15">
      <c r="B35" s="7"/>
      <c r="C35" s="83">
        <v>40507</v>
      </c>
      <c r="E35" s="7">
        <v>493.5</v>
      </c>
      <c r="F35" s="8">
        <v>577.5</v>
      </c>
      <c r="G35" s="9">
        <v>528.35421925712228</v>
      </c>
      <c r="H35" s="8">
        <v>9937.7000000000007</v>
      </c>
      <c r="I35" s="7">
        <v>934.5</v>
      </c>
      <c r="J35" s="8">
        <v>1050</v>
      </c>
      <c r="K35" s="556">
        <v>1000.3501248959201</v>
      </c>
      <c r="L35" s="8">
        <v>666.2</v>
      </c>
      <c r="M35" s="7">
        <v>646.80000000000007</v>
      </c>
      <c r="N35" s="8">
        <v>720.30000000000007</v>
      </c>
      <c r="O35" s="556">
        <v>678.87727730476979</v>
      </c>
      <c r="P35" s="8">
        <v>18126.7</v>
      </c>
    </row>
    <row r="36" spans="2:17" x14ac:dyDescent="0.15">
      <c r="B36" s="7"/>
      <c r="C36" s="83">
        <v>40508</v>
      </c>
      <c r="E36" s="7">
        <v>493.5</v>
      </c>
      <c r="F36" s="8">
        <v>577.5</v>
      </c>
      <c r="G36" s="9">
        <v>526.41088357982539</v>
      </c>
      <c r="H36" s="8">
        <v>3999.1</v>
      </c>
      <c r="I36" s="65">
        <v>945</v>
      </c>
      <c r="J36" s="66">
        <v>1050</v>
      </c>
      <c r="K36" s="558">
        <v>1003.1738532110093</v>
      </c>
      <c r="L36" s="8">
        <v>1516.2</v>
      </c>
      <c r="M36" s="7">
        <v>656.25</v>
      </c>
      <c r="N36" s="8">
        <v>715.05000000000007</v>
      </c>
      <c r="O36" s="556">
        <v>677.39682467265845</v>
      </c>
      <c r="P36" s="8">
        <v>16989.8</v>
      </c>
    </row>
    <row r="37" spans="2:17" x14ac:dyDescent="0.15">
      <c r="B37" s="7"/>
      <c r="C37" s="83">
        <v>40511</v>
      </c>
      <c r="D37" s="9"/>
      <c r="E37" s="7">
        <v>483</v>
      </c>
      <c r="F37" s="8">
        <v>546</v>
      </c>
      <c r="G37" s="9">
        <v>516.72095427020258</v>
      </c>
      <c r="H37" s="8">
        <v>32473.3</v>
      </c>
      <c r="I37" s="7">
        <v>892.5</v>
      </c>
      <c r="J37" s="8">
        <v>1102.5</v>
      </c>
      <c r="K37" s="556">
        <v>1005.7077565146579</v>
      </c>
      <c r="L37" s="8">
        <v>5611.2</v>
      </c>
      <c r="M37" s="7">
        <v>645.75</v>
      </c>
      <c r="N37" s="8">
        <v>714</v>
      </c>
      <c r="O37" s="556">
        <v>668.70756689142297</v>
      </c>
      <c r="P37" s="8">
        <v>34686.400000000001</v>
      </c>
    </row>
    <row r="38" spans="2:17" x14ac:dyDescent="0.15">
      <c r="B38" s="10"/>
      <c r="C38" s="84">
        <v>40512</v>
      </c>
      <c r="D38" s="12"/>
      <c r="E38" s="10">
        <v>472.5</v>
      </c>
      <c r="F38" s="10">
        <v>556.5</v>
      </c>
      <c r="G38" s="10">
        <v>509.22290475611237</v>
      </c>
      <c r="H38" s="10">
        <v>8176.7</v>
      </c>
      <c r="I38" s="10">
        <v>892.5</v>
      </c>
      <c r="J38" s="10">
        <v>1071</v>
      </c>
      <c r="K38" s="10">
        <v>1001.4701141705843</v>
      </c>
      <c r="L38" s="10">
        <v>669.3</v>
      </c>
      <c r="M38" s="10">
        <v>636.30000000000007</v>
      </c>
      <c r="N38" s="10">
        <v>715.05000000000007</v>
      </c>
      <c r="O38" s="10">
        <v>657.61582025076393</v>
      </c>
      <c r="P38" s="10">
        <v>33686.800000000003</v>
      </c>
      <c r="Q38" s="7"/>
    </row>
  </sheetData>
  <mergeCells count="3">
    <mergeCell ref="E5:H5"/>
    <mergeCell ref="I5:L5"/>
    <mergeCell ref="M5:P5"/>
  </mergeCells>
  <phoneticPr fontId="7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3:T46"/>
  <sheetViews>
    <sheetView topLeftCell="A4" zoomScale="75" workbookViewId="0">
      <selection activeCell="H43" sqref="H4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20" width="7.625" style="19" customWidth="1"/>
    <col min="21" max="16384" width="7.5" style="19"/>
  </cols>
  <sheetData>
    <row r="3" spans="2:20" x14ac:dyDescent="0.15">
      <c r="B3" s="19" t="s">
        <v>435</v>
      </c>
    </row>
    <row r="4" spans="2:20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T4" s="20" t="s">
        <v>20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T5" s="20"/>
    </row>
    <row r="6" spans="2:20" ht="13.5" customHeight="1" x14ac:dyDescent="0.15">
      <c r="B6" s="7"/>
      <c r="C6" s="454" t="s">
        <v>0</v>
      </c>
      <c r="D6" s="455"/>
      <c r="E6" s="605" t="s">
        <v>166</v>
      </c>
      <c r="F6" s="606"/>
      <c r="G6" s="606"/>
      <c r="H6" s="607"/>
      <c r="I6" s="605" t="s">
        <v>167</v>
      </c>
      <c r="J6" s="606"/>
      <c r="K6" s="606"/>
      <c r="L6" s="607"/>
      <c r="M6" s="605" t="s">
        <v>168</v>
      </c>
      <c r="N6" s="606"/>
      <c r="O6" s="606"/>
      <c r="P6" s="607"/>
      <c r="Q6" s="605" t="s">
        <v>169</v>
      </c>
      <c r="R6" s="606"/>
      <c r="S6" s="606"/>
      <c r="T6" s="607"/>
    </row>
    <row r="7" spans="2:20" x14ac:dyDescent="0.15">
      <c r="B7" s="10" t="s">
        <v>436</v>
      </c>
      <c r="C7" s="12"/>
      <c r="D7" s="12"/>
      <c r="E7" s="22" t="s">
        <v>14</v>
      </c>
      <c r="F7" s="22" t="s">
        <v>6</v>
      </c>
      <c r="G7" s="22" t="s">
        <v>19</v>
      </c>
      <c r="H7" s="22" t="s">
        <v>8</v>
      </c>
      <c r="I7" s="22" t="s">
        <v>14</v>
      </c>
      <c r="J7" s="22" t="s">
        <v>6</v>
      </c>
      <c r="K7" s="22" t="s">
        <v>19</v>
      </c>
      <c r="L7" s="22" t="s">
        <v>8</v>
      </c>
      <c r="M7" s="22" t="s">
        <v>14</v>
      </c>
      <c r="N7" s="22" t="s">
        <v>6</v>
      </c>
      <c r="O7" s="22" t="s">
        <v>19</v>
      </c>
      <c r="P7" s="22" t="s">
        <v>8</v>
      </c>
      <c r="Q7" s="22" t="s">
        <v>14</v>
      </c>
      <c r="R7" s="22" t="s">
        <v>6</v>
      </c>
      <c r="S7" s="22" t="s">
        <v>19</v>
      </c>
      <c r="T7" s="22" t="s">
        <v>8</v>
      </c>
    </row>
    <row r="8" spans="2:20" x14ac:dyDescent="0.15">
      <c r="B8" s="7" t="s">
        <v>72</v>
      </c>
      <c r="C8" s="14">
        <v>18</v>
      </c>
      <c r="D8" s="19" t="s">
        <v>105</v>
      </c>
      <c r="E8" s="8">
        <v>649</v>
      </c>
      <c r="F8" s="8">
        <v>788</v>
      </c>
      <c r="G8" s="8">
        <v>715</v>
      </c>
      <c r="H8" s="8">
        <v>41958</v>
      </c>
      <c r="I8" s="8">
        <v>410</v>
      </c>
      <c r="J8" s="8">
        <v>494</v>
      </c>
      <c r="K8" s="8">
        <v>443</v>
      </c>
      <c r="L8" s="8">
        <v>28202</v>
      </c>
      <c r="M8" s="8">
        <v>714</v>
      </c>
      <c r="N8" s="8">
        <v>945</v>
      </c>
      <c r="O8" s="8">
        <v>798</v>
      </c>
      <c r="P8" s="8">
        <v>56196</v>
      </c>
      <c r="Q8" s="8">
        <v>630</v>
      </c>
      <c r="R8" s="8">
        <v>797</v>
      </c>
      <c r="S8" s="8">
        <v>694</v>
      </c>
      <c r="T8" s="8">
        <v>70601</v>
      </c>
    </row>
    <row r="9" spans="2:20" x14ac:dyDescent="0.15">
      <c r="B9" s="7"/>
      <c r="C9" s="14">
        <v>19</v>
      </c>
      <c r="E9" s="8">
        <v>704</v>
      </c>
      <c r="F9" s="8">
        <v>830</v>
      </c>
      <c r="G9" s="8">
        <v>804</v>
      </c>
      <c r="H9" s="8">
        <v>19332</v>
      </c>
      <c r="I9" s="8">
        <v>424</v>
      </c>
      <c r="J9" s="8">
        <v>515</v>
      </c>
      <c r="K9" s="8">
        <v>468</v>
      </c>
      <c r="L9" s="8">
        <v>50095</v>
      </c>
      <c r="M9" s="8">
        <v>830</v>
      </c>
      <c r="N9" s="8">
        <v>945</v>
      </c>
      <c r="O9" s="8">
        <v>860</v>
      </c>
      <c r="P9" s="8">
        <v>58087</v>
      </c>
      <c r="Q9" s="8">
        <v>725</v>
      </c>
      <c r="R9" s="8">
        <v>819</v>
      </c>
      <c r="S9" s="8">
        <v>747</v>
      </c>
      <c r="T9" s="8">
        <v>42332</v>
      </c>
    </row>
    <row r="10" spans="2:20" x14ac:dyDescent="0.15">
      <c r="B10" s="7"/>
      <c r="C10" s="14">
        <v>20</v>
      </c>
      <c r="D10" s="9"/>
      <c r="E10" s="8">
        <v>735</v>
      </c>
      <c r="F10" s="8">
        <v>893</v>
      </c>
      <c r="G10" s="8">
        <v>843</v>
      </c>
      <c r="H10" s="8">
        <v>36410</v>
      </c>
      <c r="I10" s="66">
        <v>458</v>
      </c>
      <c r="J10" s="66">
        <v>651</v>
      </c>
      <c r="K10" s="66">
        <v>586</v>
      </c>
      <c r="L10" s="8">
        <v>49415</v>
      </c>
      <c r="M10" s="8">
        <v>772</v>
      </c>
      <c r="N10" s="8">
        <v>893</v>
      </c>
      <c r="O10" s="8">
        <v>843</v>
      </c>
      <c r="P10" s="8">
        <v>60426</v>
      </c>
      <c r="Q10" s="8">
        <v>683</v>
      </c>
      <c r="R10" s="8">
        <v>903</v>
      </c>
      <c r="S10" s="8">
        <v>828</v>
      </c>
      <c r="T10" s="8">
        <v>30640</v>
      </c>
    </row>
    <row r="11" spans="2:20" x14ac:dyDescent="0.15">
      <c r="B11" s="10"/>
      <c r="C11" s="6">
        <v>21</v>
      </c>
      <c r="D11" s="12"/>
      <c r="E11" s="11">
        <v>620</v>
      </c>
      <c r="F11" s="11">
        <v>819</v>
      </c>
      <c r="G11" s="11">
        <v>700</v>
      </c>
      <c r="H11" s="11">
        <v>43588</v>
      </c>
      <c r="I11" s="68">
        <v>357</v>
      </c>
      <c r="J11" s="68">
        <v>536</v>
      </c>
      <c r="K11" s="68">
        <v>435</v>
      </c>
      <c r="L11" s="11">
        <v>121156</v>
      </c>
      <c r="M11" s="11">
        <v>630</v>
      </c>
      <c r="N11" s="11">
        <v>830</v>
      </c>
      <c r="O11" s="11">
        <v>752</v>
      </c>
      <c r="P11" s="11">
        <v>64489</v>
      </c>
      <c r="Q11" s="11">
        <v>578</v>
      </c>
      <c r="R11" s="11">
        <v>788</v>
      </c>
      <c r="S11" s="11">
        <v>647</v>
      </c>
      <c r="T11" s="11">
        <v>98682</v>
      </c>
    </row>
    <row r="12" spans="2:20" x14ac:dyDescent="0.15">
      <c r="B12" s="7"/>
      <c r="C12" s="14">
        <v>11</v>
      </c>
      <c r="D12" s="30"/>
      <c r="E12" s="66">
        <v>620</v>
      </c>
      <c r="F12" s="64">
        <v>683</v>
      </c>
      <c r="G12" s="66">
        <v>657</v>
      </c>
      <c r="H12" s="64">
        <v>4943</v>
      </c>
      <c r="I12" s="66">
        <v>357</v>
      </c>
      <c r="J12" s="64">
        <v>420</v>
      </c>
      <c r="K12" s="66">
        <v>383</v>
      </c>
      <c r="L12" s="64">
        <v>9744</v>
      </c>
      <c r="M12" s="66">
        <v>683</v>
      </c>
      <c r="N12" s="64">
        <v>777</v>
      </c>
      <c r="O12" s="66">
        <v>736</v>
      </c>
      <c r="P12" s="64">
        <v>7378</v>
      </c>
      <c r="Q12" s="66">
        <v>578</v>
      </c>
      <c r="R12" s="64">
        <v>651</v>
      </c>
      <c r="S12" s="66">
        <v>614</v>
      </c>
      <c r="T12" s="66">
        <v>7258</v>
      </c>
    </row>
    <row r="13" spans="2:20" x14ac:dyDescent="0.15">
      <c r="B13" s="7"/>
      <c r="C13" s="14">
        <v>12</v>
      </c>
      <c r="D13" s="30"/>
      <c r="E13" s="66">
        <v>651</v>
      </c>
      <c r="F13" s="64">
        <v>714</v>
      </c>
      <c r="G13" s="66">
        <v>668</v>
      </c>
      <c r="H13" s="64">
        <v>4426</v>
      </c>
      <c r="I13" s="66">
        <v>362</v>
      </c>
      <c r="J13" s="64">
        <v>420</v>
      </c>
      <c r="K13" s="66">
        <v>389</v>
      </c>
      <c r="L13" s="64">
        <v>12368</v>
      </c>
      <c r="M13" s="66">
        <v>735</v>
      </c>
      <c r="N13" s="64">
        <v>818</v>
      </c>
      <c r="O13" s="66">
        <v>761</v>
      </c>
      <c r="P13" s="64">
        <v>8785</v>
      </c>
      <c r="Q13" s="66">
        <v>609</v>
      </c>
      <c r="R13" s="64">
        <v>683</v>
      </c>
      <c r="S13" s="66">
        <v>638</v>
      </c>
      <c r="T13" s="66">
        <v>7358</v>
      </c>
    </row>
    <row r="14" spans="2:20" x14ac:dyDescent="0.15">
      <c r="B14" s="7" t="s">
        <v>101</v>
      </c>
      <c r="C14" s="14">
        <v>1</v>
      </c>
      <c r="D14" s="30" t="s">
        <v>54</v>
      </c>
      <c r="E14" s="66">
        <v>651</v>
      </c>
      <c r="F14" s="64">
        <v>714</v>
      </c>
      <c r="G14" s="66">
        <v>689</v>
      </c>
      <c r="H14" s="64">
        <v>4468</v>
      </c>
      <c r="I14" s="66">
        <v>347</v>
      </c>
      <c r="J14" s="64">
        <v>410</v>
      </c>
      <c r="K14" s="66">
        <v>381</v>
      </c>
      <c r="L14" s="64">
        <v>4512</v>
      </c>
      <c r="M14" s="66">
        <v>735</v>
      </c>
      <c r="N14" s="64">
        <v>792</v>
      </c>
      <c r="O14" s="66">
        <v>757</v>
      </c>
      <c r="P14" s="64">
        <v>5758</v>
      </c>
      <c r="Q14" s="66">
        <v>609</v>
      </c>
      <c r="R14" s="64">
        <v>714</v>
      </c>
      <c r="S14" s="66">
        <v>648</v>
      </c>
      <c r="T14" s="66">
        <v>2960</v>
      </c>
    </row>
    <row r="15" spans="2:20" x14ac:dyDescent="0.15">
      <c r="B15" s="7"/>
      <c r="C15" s="14">
        <v>2</v>
      </c>
      <c r="D15" s="30"/>
      <c r="E15" s="66">
        <v>672</v>
      </c>
      <c r="F15" s="64">
        <v>767</v>
      </c>
      <c r="G15" s="66">
        <v>696</v>
      </c>
      <c r="H15" s="64">
        <v>4294</v>
      </c>
      <c r="I15" s="66">
        <v>362</v>
      </c>
      <c r="J15" s="64">
        <v>452</v>
      </c>
      <c r="K15" s="66">
        <v>387</v>
      </c>
      <c r="L15" s="64">
        <v>13816</v>
      </c>
      <c r="M15" s="66">
        <v>735</v>
      </c>
      <c r="N15" s="64">
        <v>788</v>
      </c>
      <c r="O15" s="66">
        <v>737</v>
      </c>
      <c r="P15" s="64">
        <v>4252</v>
      </c>
      <c r="Q15" s="66">
        <v>651</v>
      </c>
      <c r="R15" s="64">
        <v>714</v>
      </c>
      <c r="S15" s="66">
        <v>696</v>
      </c>
      <c r="T15" s="66">
        <v>5123</v>
      </c>
    </row>
    <row r="16" spans="2:20" x14ac:dyDescent="0.15">
      <c r="B16" s="7"/>
      <c r="C16" s="14">
        <v>3</v>
      </c>
      <c r="D16" s="30"/>
      <c r="E16" s="66">
        <v>672</v>
      </c>
      <c r="F16" s="64">
        <v>746</v>
      </c>
      <c r="G16" s="66">
        <v>698</v>
      </c>
      <c r="H16" s="64">
        <v>1095</v>
      </c>
      <c r="I16" s="66">
        <v>368</v>
      </c>
      <c r="J16" s="64">
        <v>452</v>
      </c>
      <c r="K16" s="66">
        <v>392</v>
      </c>
      <c r="L16" s="64">
        <v>11140</v>
      </c>
      <c r="M16" s="66">
        <v>735</v>
      </c>
      <c r="N16" s="64">
        <v>866</v>
      </c>
      <c r="O16" s="66">
        <v>761</v>
      </c>
      <c r="P16" s="64">
        <v>8385</v>
      </c>
      <c r="Q16" s="66">
        <v>641</v>
      </c>
      <c r="R16" s="64">
        <v>725</v>
      </c>
      <c r="S16" s="66">
        <v>682</v>
      </c>
      <c r="T16" s="66">
        <v>5148</v>
      </c>
    </row>
    <row r="17" spans="2:20" x14ac:dyDescent="0.15">
      <c r="B17" s="7"/>
      <c r="C17" s="14">
        <v>4</v>
      </c>
      <c r="D17" s="30"/>
      <c r="E17" s="66">
        <v>683</v>
      </c>
      <c r="F17" s="64">
        <v>788</v>
      </c>
      <c r="G17" s="66">
        <v>714</v>
      </c>
      <c r="H17" s="64">
        <v>1582</v>
      </c>
      <c r="I17" s="66">
        <v>394</v>
      </c>
      <c r="J17" s="64">
        <v>481</v>
      </c>
      <c r="K17" s="66">
        <v>428</v>
      </c>
      <c r="L17" s="64">
        <v>7308</v>
      </c>
      <c r="M17" s="66">
        <v>767</v>
      </c>
      <c r="N17" s="64">
        <v>877</v>
      </c>
      <c r="O17" s="66">
        <v>798</v>
      </c>
      <c r="P17" s="64">
        <v>4949</v>
      </c>
      <c r="Q17" s="66">
        <v>672</v>
      </c>
      <c r="R17" s="64">
        <v>764</v>
      </c>
      <c r="S17" s="66">
        <v>709</v>
      </c>
      <c r="T17" s="66">
        <v>3477</v>
      </c>
    </row>
    <row r="18" spans="2:20" x14ac:dyDescent="0.15">
      <c r="B18" s="7"/>
      <c r="C18" s="14">
        <v>5</v>
      </c>
      <c r="D18" s="30"/>
      <c r="E18" s="66">
        <v>683</v>
      </c>
      <c r="F18" s="64">
        <v>735</v>
      </c>
      <c r="G18" s="66">
        <v>698</v>
      </c>
      <c r="H18" s="64">
        <v>2400</v>
      </c>
      <c r="I18" s="66">
        <v>410</v>
      </c>
      <c r="J18" s="64">
        <v>457</v>
      </c>
      <c r="K18" s="66">
        <v>445</v>
      </c>
      <c r="L18" s="64">
        <v>5336</v>
      </c>
      <c r="M18" s="66">
        <v>735</v>
      </c>
      <c r="N18" s="64">
        <v>819</v>
      </c>
      <c r="O18" s="66">
        <v>749</v>
      </c>
      <c r="P18" s="64">
        <v>6166</v>
      </c>
      <c r="Q18" s="66">
        <v>683</v>
      </c>
      <c r="R18" s="64">
        <v>735</v>
      </c>
      <c r="S18" s="66">
        <v>711</v>
      </c>
      <c r="T18" s="66">
        <v>3389</v>
      </c>
    </row>
    <row r="19" spans="2:20" x14ac:dyDescent="0.15">
      <c r="B19" s="7"/>
      <c r="C19" s="14">
        <v>6</v>
      </c>
      <c r="D19" s="30"/>
      <c r="E19" s="66">
        <v>683</v>
      </c>
      <c r="F19" s="64">
        <v>735</v>
      </c>
      <c r="G19" s="66">
        <v>712</v>
      </c>
      <c r="H19" s="64">
        <v>2903</v>
      </c>
      <c r="I19" s="66">
        <v>452</v>
      </c>
      <c r="J19" s="64">
        <v>504</v>
      </c>
      <c r="K19" s="66">
        <v>475</v>
      </c>
      <c r="L19" s="64">
        <v>3303</v>
      </c>
      <c r="M19" s="66">
        <v>735</v>
      </c>
      <c r="N19" s="64">
        <v>819</v>
      </c>
      <c r="O19" s="66">
        <v>774</v>
      </c>
      <c r="P19" s="64">
        <v>7088</v>
      </c>
      <c r="Q19" s="66">
        <v>635</v>
      </c>
      <c r="R19" s="64">
        <v>735</v>
      </c>
      <c r="S19" s="66">
        <v>705</v>
      </c>
      <c r="T19" s="66">
        <v>2444</v>
      </c>
    </row>
    <row r="20" spans="2:20" x14ac:dyDescent="0.15">
      <c r="B20" s="7"/>
      <c r="C20" s="14">
        <v>7</v>
      </c>
      <c r="D20" s="30"/>
      <c r="E20" s="66">
        <v>735</v>
      </c>
      <c r="F20" s="64">
        <v>819</v>
      </c>
      <c r="G20" s="66">
        <v>748</v>
      </c>
      <c r="H20" s="64">
        <v>787</v>
      </c>
      <c r="I20" s="66">
        <v>494</v>
      </c>
      <c r="J20" s="64">
        <v>557</v>
      </c>
      <c r="K20" s="66">
        <v>506</v>
      </c>
      <c r="L20" s="64">
        <v>2281</v>
      </c>
      <c r="M20" s="66">
        <v>756</v>
      </c>
      <c r="N20" s="64">
        <v>865</v>
      </c>
      <c r="O20" s="66">
        <v>798</v>
      </c>
      <c r="P20" s="64">
        <v>4717</v>
      </c>
      <c r="Q20" s="66">
        <v>683</v>
      </c>
      <c r="R20" s="64">
        <v>770</v>
      </c>
      <c r="S20" s="66">
        <v>741</v>
      </c>
      <c r="T20" s="66">
        <v>1216</v>
      </c>
    </row>
    <row r="21" spans="2:20" x14ac:dyDescent="0.15">
      <c r="B21" s="7"/>
      <c r="C21" s="14">
        <v>8</v>
      </c>
      <c r="D21" s="30"/>
      <c r="E21" s="66">
        <v>704</v>
      </c>
      <c r="F21" s="64">
        <v>788</v>
      </c>
      <c r="G21" s="66">
        <v>733</v>
      </c>
      <c r="H21" s="64">
        <v>2256</v>
      </c>
      <c r="I21" s="65">
        <v>452</v>
      </c>
      <c r="J21" s="66">
        <v>504</v>
      </c>
      <c r="K21" s="66">
        <v>466</v>
      </c>
      <c r="L21" s="64">
        <v>4309</v>
      </c>
      <c r="M21" s="66">
        <v>735</v>
      </c>
      <c r="N21" s="64">
        <v>819</v>
      </c>
      <c r="O21" s="66">
        <v>749</v>
      </c>
      <c r="P21" s="64">
        <v>5505</v>
      </c>
      <c r="Q21" s="66">
        <v>600</v>
      </c>
      <c r="R21" s="64">
        <v>746</v>
      </c>
      <c r="S21" s="66">
        <v>680</v>
      </c>
      <c r="T21" s="66">
        <v>4092</v>
      </c>
    </row>
    <row r="22" spans="2:20" x14ac:dyDescent="0.15">
      <c r="B22" s="7"/>
      <c r="C22" s="14">
        <v>9</v>
      </c>
      <c r="D22" s="30"/>
      <c r="E22" s="66">
        <v>706</v>
      </c>
      <c r="F22" s="66">
        <v>788</v>
      </c>
      <c r="G22" s="66">
        <v>751</v>
      </c>
      <c r="H22" s="8">
        <v>6172</v>
      </c>
      <c r="I22" s="66">
        <v>452</v>
      </c>
      <c r="J22" s="66">
        <v>494</v>
      </c>
      <c r="K22" s="66">
        <v>462</v>
      </c>
      <c r="L22" s="8">
        <v>11470</v>
      </c>
      <c r="M22" s="8">
        <v>782</v>
      </c>
      <c r="N22" s="8">
        <v>872</v>
      </c>
      <c r="O22" s="8">
        <v>794</v>
      </c>
      <c r="P22" s="8">
        <v>8026</v>
      </c>
      <c r="Q22" s="8">
        <v>672</v>
      </c>
      <c r="R22" s="8">
        <v>746</v>
      </c>
      <c r="S22" s="8">
        <v>701</v>
      </c>
      <c r="T22" s="30">
        <v>10609</v>
      </c>
    </row>
    <row r="23" spans="2:20" x14ac:dyDescent="0.15">
      <c r="B23" s="7"/>
      <c r="C23" s="14">
        <v>10</v>
      </c>
      <c r="D23" s="30"/>
      <c r="E23" s="66">
        <v>724.5</v>
      </c>
      <c r="F23" s="66">
        <v>756</v>
      </c>
      <c r="G23" s="66">
        <v>736.14492512479217</v>
      </c>
      <c r="H23" s="8">
        <v>6263.5</v>
      </c>
      <c r="I23" s="66">
        <v>451.5</v>
      </c>
      <c r="J23" s="66">
        <v>504</v>
      </c>
      <c r="K23" s="66">
        <v>454.17366893950384</v>
      </c>
      <c r="L23" s="8">
        <v>3536.4</v>
      </c>
      <c r="M23" s="8">
        <v>777</v>
      </c>
      <c r="N23" s="8">
        <v>819</v>
      </c>
      <c r="O23" s="8">
        <v>792.62158489486478</v>
      </c>
      <c r="P23" s="8">
        <v>6923.8</v>
      </c>
      <c r="Q23" s="8">
        <v>672</v>
      </c>
      <c r="R23" s="8">
        <v>745.5</v>
      </c>
      <c r="S23" s="8">
        <v>710.41638627187081</v>
      </c>
      <c r="T23" s="8">
        <v>11777</v>
      </c>
    </row>
    <row r="24" spans="2:20" x14ac:dyDescent="0.15">
      <c r="B24" s="10"/>
      <c r="C24" s="6">
        <v>11</v>
      </c>
      <c r="D24" s="18"/>
      <c r="E24" s="68">
        <v>698.25</v>
      </c>
      <c r="F24" s="68">
        <v>787.5</v>
      </c>
      <c r="G24" s="68">
        <v>738.38361858190729</v>
      </c>
      <c r="H24" s="11">
        <v>3091.2</v>
      </c>
      <c r="I24" s="68">
        <v>451.5</v>
      </c>
      <c r="J24" s="68">
        <v>504</v>
      </c>
      <c r="K24" s="68">
        <v>452.58350413725049</v>
      </c>
      <c r="L24" s="11">
        <v>3964.6</v>
      </c>
      <c r="M24" s="11">
        <v>756</v>
      </c>
      <c r="N24" s="11">
        <v>829.5</v>
      </c>
      <c r="O24" s="11">
        <v>778.17564821087626</v>
      </c>
      <c r="P24" s="11">
        <v>4382.8</v>
      </c>
      <c r="Q24" s="11">
        <v>672</v>
      </c>
      <c r="R24" s="11">
        <v>766.5</v>
      </c>
      <c r="S24" s="11">
        <v>712.38518992744343</v>
      </c>
      <c r="T24" s="18">
        <v>4476.3</v>
      </c>
    </row>
    <row r="25" spans="2:20" ht="13.5" customHeight="1" x14ac:dyDescent="0.15">
      <c r="B25" s="7"/>
      <c r="C25" s="497" t="s">
        <v>0</v>
      </c>
      <c r="D25" s="498"/>
      <c r="E25" s="608" t="s">
        <v>437</v>
      </c>
      <c r="F25" s="609"/>
      <c r="G25" s="609"/>
      <c r="H25" s="610"/>
      <c r="I25" s="608" t="s">
        <v>103</v>
      </c>
      <c r="J25" s="609"/>
      <c r="K25" s="609"/>
      <c r="L25" s="610"/>
      <c r="M25" s="608" t="s">
        <v>438</v>
      </c>
      <c r="N25" s="609"/>
      <c r="O25" s="609"/>
      <c r="P25" s="610"/>
      <c r="Q25" s="7"/>
      <c r="R25" s="9"/>
      <c r="S25" s="9"/>
      <c r="T25" s="9"/>
    </row>
    <row r="26" spans="2:20" x14ac:dyDescent="0.15">
      <c r="B26" s="10" t="s">
        <v>436</v>
      </c>
      <c r="C26" s="12"/>
      <c r="D26" s="12"/>
      <c r="E26" s="22" t="s">
        <v>14</v>
      </c>
      <c r="F26" s="22" t="s">
        <v>6</v>
      </c>
      <c r="G26" s="22" t="s">
        <v>19</v>
      </c>
      <c r="H26" s="22" t="s">
        <v>8</v>
      </c>
      <c r="I26" s="21" t="s">
        <v>14</v>
      </c>
      <c r="J26" s="22" t="s">
        <v>6</v>
      </c>
      <c r="K26" s="26" t="s">
        <v>19</v>
      </c>
      <c r="L26" s="22" t="s">
        <v>8</v>
      </c>
      <c r="M26" s="21" t="s">
        <v>14</v>
      </c>
      <c r="N26" s="22" t="s">
        <v>6</v>
      </c>
      <c r="O26" s="26" t="s">
        <v>19</v>
      </c>
      <c r="P26" s="22" t="s">
        <v>8</v>
      </c>
      <c r="Q26" s="7"/>
      <c r="R26" s="9"/>
      <c r="S26" s="9"/>
      <c r="T26" s="9"/>
    </row>
    <row r="27" spans="2:20" x14ac:dyDescent="0.15">
      <c r="B27" s="7" t="s">
        <v>72</v>
      </c>
      <c r="C27" s="14">
        <v>18</v>
      </c>
      <c r="D27" s="19" t="s">
        <v>105</v>
      </c>
      <c r="E27" s="8">
        <v>431</v>
      </c>
      <c r="F27" s="8">
        <v>540</v>
      </c>
      <c r="G27" s="8">
        <v>477</v>
      </c>
      <c r="H27" s="8">
        <v>71090</v>
      </c>
      <c r="I27" s="65" t="s">
        <v>265</v>
      </c>
      <c r="J27" s="66" t="s">
        <v>265</v>
      </c>
      <c r="K27" s="64" t="s">
        <v>265</v>
      </c>
      <c r="L27" s="8">
        <v>1279</v>
      </c>
      <c r="M27" s="65" t="s">
        <v>265</v>
      </c>
      <c r="N27" s="66" t="s">
        <v>265</v>
      </c>
      <c r="O27" s="64" t="s">
        <v>265</v>
      </c>
      <c r="P27" s="8">
        <v>323</v>
      </c>
      <c r="Q27" s="7"/>
      <c r="R27" s="9"/>
      <c r="S27" s="9"/>
      <c r="T27" s="9"/>
    </row>
    <row r="28" spans="2:20" x14ac:dyDescent="0.15">
      <c r="B28" s="7"/>
      <c r="C28" s="14">
        <v>19</v>
      </c>
      <c r="E28" s="8">
        <v>452</v>
      </c>
      <c r="F28" s="8">
        <v>546</v>
      </c>
      <c r="G28" s="8">
        <v>475</v>
      </c>
      <c r="H28" s="8">
        <v>144984</v>
      </c>
      <c r="I28" s="66" t="s">
        <v>265</v>
      </c>
      <c r="J28" s="64" t="s">
        <v>265</v>
      </c>
      <c r="K28" s="66" t="s">
        <v>265</v>
      </c>
      <c r="L28" s="8">
        <v>1827</v>
      </c>
      <c r="M28" s="66" t="s">
        <v>265</v>
      </c>
      <c r="N28" s="64" t="s">
        <v>265</v>
      </c>
      <c r="O28" s="66" t="s">
        <v>265</v>
      </c>
      <c r="P28" s="66">
        <v>28195</v>
      </c>
      <c r="Q28" s="7"/>
      <c r="R28" s="9"/>
      <c r="S28" s="9"/>
      <c r="T28" s="9"/>
    </row>
    <row r="29" spans="2:20" x14ac:dyDescent="0.15">
      <c r="B29" s="7"/>
      <c r="C29" s="14">
        <v>20</v>
      </c>
      <c r="D29" s="9"/>
      <c r="E29" s="8">
        <v>473</v>
      </c>
      <c r="F29" s="8">
        <v>683</v>
      </c>
      <c r="G29" s="8">
        <v>610</v>
      </c>
      <c r="H29" s="8">
        <v>178640</v>
      </c>
      <c r="I29" s="66">
        <v>830</v>
      </c>
      <c r="J29" s="64">
        <v>945</v>
      </c>
      <c r="K29" s="66">
        <v>879</v>
      </c>
      <c r="L29" s="8">
        <v>3234</v>
      </c>
      <c r="M29" s="66" t="s">
        <v>265</v>
      </c>
      <c r="N29" s="64" t="s">
        <v>265</v>
      </c>
      <c r="O29" s="66" t="s">
        <v>265</v>
      </c>
      <c r="P29" s="8">
        <v>55397</v>
      </c>
      <c r="Q29" s="7"/>
      <c r="R29" s="9"/>
      <c r="S29" s="9"/>
      <c r="T29" s="9"/>
    </row>
    <row r="30" spans="2:20" x14ac:dyDescent="0.15">
      <c r="B30" s="10"/>
      <c r="C30" s="6">
        <v>21</v>
      </c>
      <c r="D30" s="12"/>
      <c r="E30" s="11">
        <v>388</v>
      </c>
      <c r="F30" s="11">
        <v>557</v>
      </c>
      <c r="G30" s="11">
        <v>454</v>
      </c>
      <c r="H30" s="11">
        <v>229829</v>
      </c>
      <c r="I30" s="68">
        <v>756</v>
      </c>
      <c r="J30" s="70">
        <v>945</v>
      </c>
      <c r="K30" s="68">
        <v>803</v>
      </c>
      <c r="L30" s="12">
        <v>5391</v>
      </c>
      <c r="M30" s="68" t="s">
        <v>265</v>
      </c>
      <c r="N30" s="70" t="s">
        <v>265</v>
      </c>
      <c r="O30" s="68" t="s">
        <v>265</v>
      </c>
      <c r="P30" s="11">
        <v>47438</v>
      </c>
      <c r="Q30" s="9"/>
      <c r="R30" s="9"/>
      <c r="S30" s="9"/>
      <c r="T30" s="9"/>
    </row>
    <row r="31" spans="2:20" x14ac:dyDescent="0.15">
      <c r="B31" s="7"/>
      <c r="C31" s="14">
        <v>11</v>
      </c>
      <c r="D31" s="30"/>
      <c r="E31" s="66">
        <v>394</v>
      </c>
      <c r="F31" s="64">
        <v>473</v>
      </c>
      <c r="G31" s="66">
        <v>404</v>
      </c>
      <c r="H31" s="9">
        <v>26205</v>
      </c>
      <c r="I31" s="66">
        <v>767</v>
      </c>
      <c r="J31" s="64">
        <v>840</v>
      </c>
      <c r="K31" s="66">
        <v>796</v>
      </c>
      <c r="L31" s="9">
        <v>331</v>
      </c>
      <c r="M31" s="66" t="s">
        <v>265</v>
      </c>
      <c r="N31" s="64" t="s">
        <v>265</v>
      </c>
      <c r="O31" s="66" t="s">
        <v>265</v>
      </c>
      <c r="P31" s="66">
        <v>3680</v>
      </c>
      <c r="Q31" s="9"/>
      <c r="R31" s="9"/>
      <c r="S31" s="9"/>
      <c r="T31" s="9"/>
    </row>
    <row r="32" spans="2:20" x14ac:dyDescent="0.15">
      <c r="B32" s="7"/>
      <c r="C32" s="14">
        <v>12</v>
      </c>
      <c r="D32" s="30"/>
      <c r="E32" s="66">
        <v>388</v>
      </c>
      <c r="F32" s="64">
        <v>473</v>
      </c>
      <c r="G32" s="66">
        <v>402</v>
      </c>
      <c r="H32" s="64">
        <v>9412</v>
      </c>
      <c r="I32" s="66">
        <v>819</v>
      </c>
      <c r="J32" s="64">
        <v>819</v>
      </c>
      <c r="K32" s="66">
        <v>819</v>
      </c>
      <c r="L32" s="64">
        <v>99</v>
      </c>
      <c r="M32" s="66" t="s">
        <v>265</v>
      </c>
      <c r="N32" s="64" t="s">
        <v>265</v>
      </c>
      <c r="O32" s="66" t="s">
        <v>265</v>
      </c>
      <c r="P32" s="66">
        <v>3960</v>
      </c>
      <c r="Q32" s="9"/>
      <c r="R32" s="9"/>
      <c r="S32" s="9"/>
      <c r="T32" s="9"/>
    </row>
    <row r="33" spans="2:20" x14ac:dyDescent="0.15">
      <c r="B33" s="7" t="s">
        <v>101</v>
      </c>
      <c r="C33" s="14">
        <v>1</v>
      </c>
      <c r="D33" s="30" t="s">
        <v>54</v>
      </c>
      <c r="E33" s="66">
        <v>357</v>
      </c>
      <c r="F33" s="64">
        <v>434</v>
      </c>
      <c r="G33" s="66">
        <v>391</v>
      </c>
      <c r="H33" s="64">
        <v>13811</v>
      </c>
      <c r="I33" s="66">
        <v>767</v>
      </c>
      <c r="J33" s="64">
        <v>924</v>
      </c>
      <c r="K33" s="66">
        <v>811</v>
      </c>
      <c r="L33" s="64">
        <v>275</v>
      </c>
      <c r="M33" s="66" t="s">
        <v>265</v>
      </c>
      <c r="N33" s="64" t="s">
        <v>265</v>
      </c>
      <c r="O33" s="66" t="s">
        <v>265</v>
      </c>
      <c r="P33" s="66">
        <v>3640</v>
      </c>
      <c r="Q33" s="9"/>
      <c r="R33" s="9"/>
      <c r="S33" s="9"/>
      <c r="T33" s="9"/>
    </row>
    <row r="34" spans="2:20" x14ac:dyDescent="0.15">
      <c r="B34" s="7"/>
      <c r="C34" s="14">
        <v>2</v>
      </c>
      <c r="D34" s="30"/>
      <c r="E34" s="66">
        <v>383</v>
      </c>
      <c r="F34" s="64">
        <v>473</v>
      </c>
      <c r="G34" s="66">
        <v>398</v>
      </c>
      <c r="H34" s="64">
        <v>16206</v>
      </c>
      <c r="I34" s="66">
        <v>819</v>
      </c>
      <c r="J34" s="64">
        <v>840</v>
      </c>
      <c r="K34" s="66">
        <v>834</v>
      </c>
      <c r="L34" s="64">
        <v>82</v>
      </c>
      <c r="M34" s="66" t="s">
        <v>265</v>
      </c>
      <c r="N34" s="64" t="s">
        <v>265</v>
      </c>
      <c r="O34" s="66" t="s">
        <v>265</v>
      </c>
      <c r="P34" s="66">
        <v>3460</v>
      </c>
      <c r="Q34" s="9"/>
      <c r="R34" s="9"/>
      <c r="S34" s="9"/>
      <c r="T34" s="9"/>
    </row>
    <row r="35" spans="2:20" x14ac:dyDescent="0.15">
      <c r="B35" s="7"/>
      <c r="C35" s="14">
        <v>3</v>
      </c>
      <c r="D35" s="30"/>
      <c r="E35" s="66">
        <v>399</v>
      </c>
      <c r="F35" s="64">
        <v>484</v>
      </c>
      <c r="G35" s="66">
        <v>411</v>
      </c>
      <c r="H35" s="64">
        <v>15546</v>
      </c>
      <c r="I35" s="66">
        <v>767</v>
      </c>
      <c r="J35" s="64">
        <v>840</v>
      </c>
      <c r="K35" s="66">
        <v>779</v>
      </c>
      <c r="L35" s="64">
        <v>245</v>
      </c>
      <c r="M35" s="66" t="s">
        <v>265</v>
      </c>
      <c r="N35" s="64" t="s">
        <v>265</v>
      </c>
      <c r="O35" s="66" t="s">
        <v>265</v>
      </c>
      <c r="P35" s="66">
        <v>4200</v>
      </c>
      <c r="Q35" s="9"/>
      <c r="R35" s="9"/>
      <c r="S35" s="9"/>
      <c r="T35" s="9"/>
    </row>
    <row r="36" spans="2:20" x14ac:dyDescent="0.15">
      <c r="B36" s="7"/>
      <c r="C36" s="14">
        <v>4</v>
      </c>
      <c r="D36" s="30"/>
      <c r="E36" s="66">
        <v>404</v>
      </c>
      <c r="F36" s="64">
        <v>515</v>
      </c>
      <c r="G36" s="66">
        <v>447</v>
      </c>
      <c r="H36" s="64">
        <v>9303</v>
      </c>
      <c r="I36" s="66">
        <v>819</v>
      </c>
      <c r="J36" s="64">
        <v>924</v>
      </c>
      <c r="K36" s="66">
        <v>851</v>
      </c>
      <c r="L36" s="64">
        <v>176</v>
      </c>
      <c r="M36" s="66" t="s">
        <v>265</v>
      </c>
      <c r="N36" s="64" t="s">
        <v>265</v>
      </c>
      <c r="O36" s="66" t="s">
        <v>265</v>
      </c>
      <c r="P36" s="66">
        <v>3870</v>
      </c>
      <c r="Q36" s="9"/>
      <c r="R36" s="9"/>
      <c r="S36" s="9"/>
      <c r="T36" s="9"/>
    </row>
    <row r="37" spans="2:20" x14ac:dyDescent="0.15">
      <c r="B37" s="7"/>
      <c r="C37" s="14">
        <v>5</v>
      </c>
      <c r="D37" s="30"/>
      <c r="E37" s="66">
        <v>436</v>
      </c>
      <c r="F37" s="64">
        <v>515</v>
      </c>
      <c r="G37" s="66">
        <v>462</v>
      </c>
      <c r="H37" s="9">
        <v>7396</v>
      </c>
      <c r="I37" s="66">
        <v>840</v>
      </c>
      <c r="J37" s="64">
        <v>840</v>
      </c>
      <c r="K37" s="66">
        <v>840</v>
      </c>
      <c r="L37" s="8">
        <v>156</v>
      </c>
      <c r="M37" s="66" t="s">
        <v>265</v>
      </c>
      <c r="N37" s="64" t="s">
        <v>265</v>
      </c>
      <c r="O37" s="66" t="s">
        <v>265</v>
      </c>
      <c r="P37" s="66">
        <v>4428</v>
      </c>
      <c r="Q37" s="9"/>
      <c r="R37" s="9"/>
      <c r="S37" s="9"/>
      <c r="T37" s="9"/>
    </row>
    <row r="38" spans="2:20" x14ac:dyDescent="0.15">
      <c r="B38" s="7"/>
      <c r="C38" s="14">
        <v>6</v>
      </c>
      <c r="D38" s="30"/>
      <c r="E38" s="65">
        <v>483</v>
      </c>
      <c r="F38" s="66">
        <v>546</v>
      </c>
      <c r="G38" s="66">
        <v>516</v>
      </c>
      <c r="H38" s="9">
        <v>11345</v>
      </c>
      <c r="I38" s="66">
        <v>819</v>
      </c>
      <c r="J38" s="64">
        <v>882</v>
      </c>
      <c r="K38" s="66">
        <v>866</v>
      </c>
      <c r="L38" s="66">
        <v>194</v>
      </c>
      <c r="M38" s="66" t="s">
        <v>265</v>
      </c>
      <c r="N38" s="64" t="s">
        <v>265</v>
      </c>
      <c r="O38" s="66" t="s">
        <v>265</v>
      </c>
      <c r="P38" s="66">
        <v>4490</v>
      </c>
      <c r="Q38" s="9"/>
      <c r="R38" s="9"/>
      <c r="S38" s="9"/>
      <c r="T38" s="9"/>
    </row>
    <row r="39" spans="2:20" x14ac:dyDescent="0.15">
      <c r="B39" s="7"/>
      <c r="C39" s="14">
        <v>7</v>
      </c>
      <c r="D39" s="30"/>
      <c r="E39" s="65">
        <v>504</v>
      </c>
      <c r="F39" s="66">
        <v>609</v>
      </c>
      <c r="G39" s="66">
        <v>555</v>
      </c>
      <c r="H39" s="9">
        <v>2808</v>
      </c>
      <c r="I39" s="66" t="s">
        <v>265</v>
      </c>
      <c r="J39" s="64" t="s">
        <v>265</v>
      </c>
      <c r="K39" s="66" t="s">
        <v>265</v>
      </c>
      <c r="L39" s="66">
        <v>95</v>
      </c>
      <c r="M39" s="66" t="s">
        <v>265</v>
      </c>
      <c r="N39" s="64" t="s">
        <v>265</v>
      </c>
      <c r="O39" s="66" t="s">
        <v>265</v>
      </c>
      <c r="P39" s="66">
        <v>4220</v>
      </c>
      <c r="Q39" s="9"/>
      <c r="R39" s="9"/>
      <c r="S39" s="9"/>
      <c r="T39" s="9"/>
    </row>
    <row r="40" spans="2:20" x14ac:dyDescent="0.15">
      <c r="B40" s="7"/>
      <c r="C40" s="14">
        <v>8</v>
      </c>
      <c r="D40" s="30"/>
      <c r="E40" s="66">
        <v>473</v>
      </c>
      <c r="F40" s="64">
        <v>530</v>
      </c>
      <c r="G40" s="66">
        <v>499</v>
      </c>
      <c r="H40" s="9">
        <v>3980</v>
      </c>
      <c r="I40" s="66">
        <v>788</v>
      </c>
      <c r="J40" s="64">
        <v>882</v>
      </c>
      <c r="K40" s="66">
        <v>825</v>
      </c>
      <c r="L40" s="64">
        <v>148</v>
      </c>
      <c r="M40" s="66" t="s">
        <v>265</v>
      </c>
      <c r="N40" s="64" t="s">
        <v>265</v>
      </c>
      <c r="O40" s="66" t="s">
        <v>265</v>
      </c>
      <c r="P40" s="66">
        <v>3894</v>
      </c>
      <c r="Q40" s="9"/>
      <c r="R40" s="9"/>
      <c r="S40" s="9"/>
      <c r="T40" s="9"/>
    </row>
    <row r="41" spans="2:20" x14ac:dyDescent="0.15">
      <c r="B41" s="7"/>
      <c r="C41" s="14">
        <v>9</v>
      </c>
      <c r="D41" s="30"/>
      <c r="E41" s="66">
        <v>473</v>
      </c>
      <c r="F41" s="66">
        <v>530</v>
      </c>
      <c r="G41" s="66">
        <v>498</v>
      </c>
      <c r="H41" s="8">
        <v>12820</v>
      </c>
      <c r="I41" s="66">
        <v>788</v>
      </c>
      <c r="J41" s="64">
        <v>945</v>
      </c>
      <c r="K41" s="66">
        <v>835</v>
      </c>
      <c r="L41" s="66">
        <v>2938</v>
      </c>
      <c r="M41" s="66" t="s">
        <v>265</v>
      </c>
      <c r="N41" s="66" t="s">
        <v>265</v>
      </c>
      <c r="O41" s="66" t="s">
        <v>265</v>
      </c>
      <c r="P41" s="66">
        <v>4810</v>
      </c>
      <c r="Q41" s="9"/>
      <c r="R41" s="9"/>
      <c r="S41" s="9"/>
      <c r="T41" s="9"/>
    </row>
    <row r="42" spans="2:20" x14ac:dyDescent="0.15">
      <c r="B42" s="7"/>
      <c r="C42" s="14">
        <v>10</v>
      </c>
      <c r="D42" s="30"/>
      <c r="E42" s="66">
        <v>472.5</v>
      </c>
      <c r="F42" s="66">
        <v>577.5</v>
      </c>
      <c r="G42" s="66">
        <v>492.336008466355</v>
      </c>
      <c r="H42" s="8">
        <v>20264.2</v>
      </c>
      <c r="I42" s="66">
        <v>840</v>
      </c>
      <c r="J42" s="66">
        <v>840</v>
      </c>
      <c r="K42" s="66">
        <v>839.99999999999989</v>
      </c>
      <c r="L42" s="66">
        <v>349</v>
      </c>
      <c r="M42" s="123">
        <v>0</v>
      </c>
      <c r="N42" s="123">
        <v>0</v>
      </c>
      <c r="O42" s="123">
        <v>0</v>
      </c>
      <c r="P42" s="123">
        <v>3510</v>
      </c>
      <c r="Q42" s="9"/>
      <c r="R42" s="9"/>
      <c r="S42" s="9"/>
      <c r="T42" s="9"/>
    </row>
    <row r="43" spans="2:20" x14ac:dyDescent="0.15">
      <c r="B43" s="10"/>
      <c r="C43" s="6">
        <v>11</v>
      </c>
      <c r="D43" s="18"/>
      <c r="E43" s="68">
        <v>472.5</v>
      </c>
      <c r="F43" s="68">
        <v>533.4</v>
      </c>
      <c r="G43" s="68">
        <v>492.5503904601099</v>
      </c>
      <c r="H43" s="11">
        <v>25018.6</v>
      </c>
      <c r="I43" s="68">
        <v>819</v>
      </c>
      <c r="J43" s="68">
        <v>840</v>
      </c>
      <c r="K43" s="68">
        <v>825.36243511090152</v>
      </c>
      <c r="L43" s="68">
        <v>211.9</v>
      </c>
      <c r="M43" s="125">
        <v>0</v>
      </c>
      <c r="N43" s="125">
        <v>0</v>
      </c>
      <c r="O43" s="125">
        <v>0</v>
      </c>
      <c r="P43" s="125">
        <v>16696</v>
      </c>
      <c r="Q43" s="9"/>
      <c r="R43" s="9"/>
      <c r="S43" s="9"/>
      <c r="T43" s="9"/>
    </row>
    <row r="44" spans="2:20" s="9" customFormat="1" ht="6.75" customHeight="1" x14ac:dyDescent="0.15"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2:20" ht="12.75" customHeight="1" x14ac:dyDescent="0.15">
      <c r="B45" s="20" t="s">
        <v>439</v>
      </c>
      <c r="C45" s="19" t="s">
        <v>440</v>
      </c>
    </row>
    <row r="46" spans="2:20" ht="12.75" customHeight="1" x14ac:dyDescent="0.15">
      <c r="B46" s="41">
        <v>2</v>
      </c>
      <c r="C46" s="19" t="s">
        <v>383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3:X49"/>
  <sheetViews>
    <sheetView zoomScale="75" workbookViewId="0">
      <selection activeCell="H41" sqref="H4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3.5" style="19" customWidth="1"/>
    <col min="4" max="4" width="5.625" style="19" customWidth="1"/>
    <col min="5" max="5" width="5.5" style="19" customWidth="1"/>
    <col min="6" max="7" width="5.875" style="19" customWidth="1"/>
    <col min="8" max="8" width="7.875" style="19" customWidth="1"/>
    <col min="9" max="9" width="5.5" style="19" customWidth="1"/>
    <col min="10" max="11" width="5.875" style="19" customWidth="1"/>
    <col min="12" max="12" width="7.875" style="19" customWidth="1"/>
    <col min="13" max="13" width="5.5" style="19" customWidth="1"/>
    <col min="14" max="15" width="5.875" style="19" customWidth="1"/>
    <col min="16" max="16" width="7.875" style="19" customWidth="1"/>
    <col min="17" max="17" width="5.5" style="19" customWidth="1"/>
    <col min="18" max="19" width="5.875" style="19" customWidth="1"/>
    <col min="20" max="20" width="7.875" style="19" customWidth="1"/>
    <col min="21" max="21" width="5.25" style="19" customWidth="1"/>
    <col min="22" max="23" width="5.875" style="19" customWidth="1"/>
    <col min="24" max="24" width="7.875" style="19" customWidth="1"/>
    <col min="25" max="16384" width="7.5" style="19"/>
  </cols>
  <sheetData>
    <row r="3" spans="2:24" x14ac:dyDescent="0.15">
      <c r="B3" s="19" t="s">
        <v>441</v>
      </c>
    </row>
    <row r="4" spans="2:24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ht="13.5" customHeight="1" x14ac:dyDescent="0.15">
      <c r="B6" s="7"/>
      <c r="C6" s="1" t="s">
        <v>0</v>
      </c>
      <c r="D6" s="98"/>
      <c r="E6" s="7" t="s">
        <v>128</v>
      </c>
      <c r="I6" s="7" t="s">
        <v>129</v>
      </c>
      <c r="M6" s="7" t="s">
        <v>442</v>
      </c>
      <c r="N6" s="16"/>
      <c r="O6" s="16"/>
      <c r="P6" s="16"/>
      <c r="Q6" s="95" t="s">
        <v>443</v>
      </c>
      <c r="R6" s="96"/>
      <c r="S6" s="96"/>
      <c r="T6" s="97"/>
      <c r="U6" s="15" t="s">
        <v>444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456" t="s">
        <v>316</v>
      </c>
      <c r="C8" s="457"/>
      <c r="D8" s="458"/>
      <c r="E8" s="15" t="s">
        <v>5</v>
      </c>
      <c r="F8" s="63" t="s">
        <v>6</v>
      </c>
      <c r="G8" s="16" t="s">
        <v>7</v>
      </c>
      <c r="H8" s="63" t="s">
        <v>8</v>
      </c>
      <c r="I8" s="15" t="s">
        <v>5</v>
      </c>
      <c r="J8" s="63" t="s">
        <v>6</v>
      </c>
      <c r="K8" s="16" t="s">
        <v>7</v>
      </c>
      <c r="L8" s="63" t="s">
        <v>8</v>
      </c>
      <c r="M8" s="15" t="s">
        <v>5</v>
      </c>
      <c r="N8" s="63" t="s">
        <v>6</v>
      </c>
      <c r="O8" s="16" t="s">
        <v>7</v>
      </c>
      <c r="P8" s="63" t="s">
        <v>8</v>
      </c>
      <c r="Q8" s="15" t="s">
        <v>5</v>
      </c>
      <c r="R8" s="63" t="s">
        <v>6</v>
      </c>
      <c r="S8" s="16" t="s">
        <v>7</v>
      </c>
      <c r="T8" s="63" t="s">
        <v>8</v>
      </c>
      <c r="U8" s="15" t="s">
        <v>5</v>
      </c>
      <c r="V8" s="63" t="s">
        <v>6</v>
      </c>
      <c r="W8" s="16" t="s">
        <v>7</v>
      </c>
      <c r="X8" s="63" t="s">
        <v>8</v>
      </c>
    </row>
    <row r="9" spans="2:24" x14ac:dyDescent="0.15">
      <c r="B9" s="10"/>
      <c r="C9" s="12"/>
      <c r="D9" s="12"/>
      <c r="E9" s="10"/>
      <c r="F9" s="11"/>
      <c r="G9" s="12" t="s">
        <v>9</v>
      </c>
      <c r="H9" s="11"/>
      <c r="I9" s="10"/>
      <c r="J9" s="11"/>
      <c r="K9" s="12" t="s">
        <v>9</v>
      </c>
      <c r="L9" s="11"/>
      <c r="M9" s="10"/>
      <c r="N9" s="11"/>
      <c r="O9" s="12" t="s">
        <v>9</v>
      </c>
      <c r="P9" s="11"/>
      <c r="Q9" s="10"/>
      <c r="R9" s="11"/>
      <c r="S9" s="12" t="s">
        <v>9</v>
      </c>
      <c r="T9" s="11"/>
      <c r="U9" s="10"/>
      <c r="V9" s="11"/>
      <c r="W9" s="12" t="s">
        <v>9</v>
      </c>
      <c r="X9" s="11"/>
    </row>
    <row r="10" spans="2:24" x14ac:dyDescent="0.15">
      <c r="B10" s="15" t="s">
        <v>72</v>
      </c>
      <c r="C10" s="16">
        <v>19</v>
      </c>
      <c r="D10" s="16" t="s">
        <v>105</v>
      </c>
      <c r="E10" s="15">
        <v>651</v>
      </c>
      <c r="F10" s="63">
        <v>789</v>
      </c>
      <c r="G10" s="16">
        <v>711</v>
      </c>
      <c r="H10" s="63">
        <v>841110</v>
      </c>
      <c r="I10" s="15">
        <v>840</v>
      </c>
      <c r="J10" s="63">
        <v>998</v>
      </c>
      <c r="K10" s="16">
        <v>945</v>
      </c>
      <c r="L10" s="63">
        <v>140356</v>
      </c>
      <c r="M10" s="15">
        <v>651</v>
      </c>
      <c r="N10" s="63">
        <v>798</v>
      </c>
      <c r="O10" s="16">
        <v>691</v>
      </c>
      <c r="P10" s="63">
        <v>190730</v>
      </c>
      <c r="Q10" s="15">
        <v>735</v>
      </c>
      <c r="R10" s="63">
        <v>830</v>
      </c>
      <c r="S10" s="16">
        <v>771</v>
      </c>
      <c r="T10" s="63">
        <v>100101</v>
      </c>
      <c r="U10" s="15">
        <v>557</v>
      </c>
      <c r="V10" s="63">
        <v>662</v>
      </c>
      <c r="W10" s="16">
        <v>606</v>
      </c>
      <c r="X10" s="63">
        <v>102086</v>
      </c>
    </row>
    <row r="11" spans="2:24" x14ac:dyDescent="0.15">
      <c r="B11" s="7"/>
      <c r="C11" s="9">
        <v>20</v>
      </c>
      <c r="D11" s="9"/>
      <c r="E11" s="7">
        <v>650</v>
      </c>
      <c r="F11" s="8">
        <v>794</v>
      </c>
      <c r="G11" s="9">
        <v>704</v>
      </c>
      <c r="H11" s="8">
        <v>1256417</v>
      </c>
      <c r="I11" s="7">
        <v>760</v>
      </c>
      <c r="J11" s="8">
        <v>945</v>
      </c>
      <c r="K11" s="9">
        <v>856</v>
      </c>
      <c r="L11" s="8">
        <v>160263</v>
      </c>
      <c r="M11" s="7">
        <v>651</v>
      </c>
      <c r="N11" s="8">
        <v>798</v>
      </c>
      <c r="O11" s="9">
        <v>699</v>
      </c>
      <c r="P11" s="8">
        <v>213634</v>
      </c>
      <c r="Q11" s="7">
        <v>735</v>
      </c>
      <c r="R11" s="8">
        <v>840</v>
      </c>
      <c r="S11" s="9">
        <v>771</v>
      </c>
      <c r="T11" s="8">
        <v>134150</v>
      </c>
      <c r="U11" s="7">
        <v>588</v>
      </c>
      <c r="V11" s="8">
        <v>713</v>
      </c>
      <c r="W11" s="9">
        <v>616</v>
      </c>
      <c r="X11" s="8">
        <v>88254</v>
      </c>
    </row>
    <row r="12" spans="2:24" x14ac:dyDescent="0.15">
      <c r="B12" s="10"/>
      <c r="C12" s="12">
        <v>21</v>
      </c>
      <c r="D12" s="12"/>
      <c r="E12" s="10">
        <v>609</v>
      </c>
      <c r="F12" s="11">
        <v>767</v>
      </c>
      <c r="G12" s="12">
        <v>675</v>
      </c>
      <c r="H12" s="11">
        <v>1426618</v>
      </c>
      <c r="I12" s="10">
        <v>735</v>
      </c>
      <c r="J12" s="11">
        <v>945</v>
      </c>
      <c r="K12" s="12">
        <v>813</v>
      </c>
      <c r="L12" s="11">
        <v>255393</v>
      </c>
      <c r="M12" s="10">
        <v>620</v>
      </c>
      <c r="N12" s="11">
        <v>788</v>
      </c>
      <c r="O12" s="12">
        <v>725</v>
      </c>
      <c r="P12" s="11">
        <v>18975</v>
      </c>
      <c r="Q12" s="10">
        <v>646</v>
      </c>
      <c r="R12" s="11">
        <v>819</v>
      </c>
      <c r="S12" s="12">
        <v>707</v>
      </c>
      <c r="T12" s="11">
        <v>504851</v>
      </c>
      <c r="U12" s="10">
        <v>473</v>
      </c>
      <c r="V12" s="11">
        <v>662</v>
      </c>
      <c r="W12" s="12">
        <v>546</v>
      </c>
      <c r="X12" s="11">
        <v>64862</v>
      </c>
    </row>
    <row r="13" spans="2:24" x14ac:dyDescent="0.15">
      <c r="B13" s="7" t="s">
        <v>398</v>
      </c>
      <c r="C13" s="9">
        <v>3</v>
      </c>
      <c r="D13" s="9"/>
      <c r="E13" s="7">
        <v>662</v>
      </c>
      <c r="F13" s="8">
        <v>756</v>
      </c>
      <c r="G13" s="9">
        <v>699</v>
      </c>
      <c r="H13" s="8">
        <v>134741</v>
      </c>
      <c r="I13" s="7">
        <v>735</v>
      </c>
      <c r="J13" s="8">
        <v>893</v>
      </c>
      <c r="K13" s="9">
        <v>830</v>
      </c>
      <c r="L13" s="8">
        <v>28573</v>
      </c>
      <c r="M13" s="65">
        <v>662</v>
      </c>
      <c r="N13" s="66">
        <v>764</v>
      </c>
      <c r="O13" s="64">
        <v>748</v>
      </c>
      <c r="P13" s="8">
        <v>1280</v>
      </c>
      <c r="Q13" s="65">
        <v>693</v>
      </c>
      <c r="R13" s="65">
        <v>788</v>
      </c>
      <c r="S13" s="65">
        <v>740</v>
      </c>
      <c r="T13" s="8">
        <v>69115</v>
      </c>
      <c r="U13" s="7">
        <v>494</v>
      </c>
      <c r="V13" s="8">
        <v>578</v>
      </c>
      <c r="W13" s="9">
        <v>538</v>
      </c>
      <c r="X13" s="8">
        <v>9427</v>
      </c>
    </row>
    <row r="14" spans="2:24" x14ac:dyDescent="0.15">
      <c r="B14" s="7"/>
      <c r="C14" s="9">
        <v>4</v>
      </c>
      <c r="D14" s="9"/>
      <c r="E14" s="7">
        <v>651</v>
      </c>
      <c r="F14" s="8">
        <v>756</v>
      </c>
      <c r="G14" s="9">
        <v>681</v>
      </c>
      <c r="H14" s="8">
        <v>94260</v>
      </c>
      <c r="I14" s="7">
        <v>735</v>
      </c>
      <c r="J14" s="8">
        <v>903</v>
      </c>
      <c r="K14" s="9">
        <v>824</v>
      </c>
      <c r="L14" s="8">
        <v>25216</v>
      </c>
      <c r="M14" s="559">
        <v>699</v>
      </c>
      <c r="N14" s="560">
        <v>756</v>
      </c>
      <c r="O14" s="561">
        <v>737</v>
      </c>
      <c r="P14" s="8">
        <v>1470</v>
      </c>
      <c r="Q14" s="65">
        <v>672</v>
      </c>
      <c r="R14" s="65">
        <v>788</v>
      </c>
      <c r="S14" s="65">
        <v>725</v>
      </c>
      <c r="T14" s="8">
        <v>64870</v>
      </c>
      <c r="U14" s="7">
        <v>504</v>
      </c>
      <c r="V14" s="8">
        <v>578</v>
      </c>
      <c r="W14" s="9">
        <v>558</v>
      </c>
      <c r="X14" s="8">
        <v>9628</v>
      </c>
    </row>
    <row r="15" spans="2:24" x14ac:dyDescent="0.15">
      <c r="B15" s="7"/>
      <c r="C15" s="9">
        <v>5</v>
      </c>
      <c r="D15" s="9"/>
      <c r="E15" s="7">
        <v>588</v>
      </c>
      <c r="F15" s="8">
        <v>756</v>
      </c>
      <c r="G15" s="9">
        <v>662</v>
      </c>
      <c r="H15" s="8">
        <v>77693</v>
      </c>
      <c r="I15" s="7">
        <v>714</v>
      </c>
      <c r="J15" s="8">
        <v>893</v>
      </c>
      <c r="K15" s="9">
        <v>823</v>
      </c>
      <c r="L15" s="8">
        <v>22351</v>
      </c>
      <c r="M15" s="65">
        <v>756</v>
      </c>
      <c r="N15" s="66">
        <v>756</v>
      </c>
      <c r="O15" s="64">
        <v>756</v>
      </c>
      <c r="P15" s="8">
        <v>1387</v>
      </c>
      <c r="Q15" s="65">
        <v>641</v>
      </c>
      <c r="R15" s="65">
        <v>788</v>
      </c>
      <c r="S15" s="65">
        <v>692</v>
      </c>
      <c r="T15" s="8">
        <v>44066</v>
      </c>
      <c r="U15" s="7">
        <v>504</v>
      </c>
      <c r="V15" s="8">
        <v>589</v>
      </c>
      <c r="W15" s="9">
        <v>558</v>
      </c>
      <c r="X15" s="8">
        <v>12218</v>
      </c>
    </row>
    <row r="16" spans="2:24" x14ac:dyDescent="0.15">
      <c r="B16" s="7"/>
      <c r="C16" s="9">
        <v>6</v>
      </c>
      <c r="D16" s="9"/>
      <c r="E16" s="7">
        <v>599</v>
      </c>
      <c r="F16" s="8">
        <v>714</v>
      </c>
      <c r="G16" s="9">
        <v>649</v>
      </c>
      <c r="H16" s="8">
        <v>102659</v>
      </c>
      <c r="I16" s="7">
        <v>714</v>
      </c>
      <c r="J16" s="8">
        <v>893</v>
      </c>
      <c r="K16" s="9">
        <v>791</v>
      </c>
      <c r="L16" s="8">
        <v>30155</v>
      </c>
      <c r="M16" s="65">
        <v>609</v>
      </c>
      <c r="N16" s="66">
        <v>734</v>
      </c>
      <c r="O16" s="64">
        <v>695</v>
      </c>
      <c r="P16" s="8">
        <v>2465</v>
      </c>
      <c r="Q16" s="65">
        <v>641</v>
      </c>
      <c r="R16" s="65">
        <v>735</v>
      </c>
      <c r="S16" s="65">
        <v>692</v>
      </c>
      <c r="T16" s="8">
        <v>68648</v>
      </c>
      <c r="U16" s="7">
        <v>509</v>
      </c>
      <c r="V16" s="8">
        <v>578</v>
      </c>
      <c r="W16" s="9">
        <v>531</v>
      </c>
      <c r="X16" s="8">
        <v>7062</v>
      </c>
    </row>
    <row r="17" spans="2:24" x14ac:dyDescent="0.15">
      <c r="B17" s="7"/>
      <c r="C17" s="9">
        <v>7</v>
      </c>
      <c r="D17" s="9"/>
      <c r="E17" s="7">
        <v>610</v>
      </c>
      <c r="F17" s="8">
        <v>714</v>
      </c>
      <c r="G17" s="9">
        <v>650</v>
      </c>
      <c r="H17" s="8">
        <v>95711</v>
      </c>
      <c r="I17" s="7">
        <v>714</v>
      </c>
      <c r="J17" s="8">
        <v>893</v>
      </c>
      <c r="K17" s="9">
        <v>789</v>
      </c>
      <c r="L17" s="8">
        <v>20450</v>
      </c>
      <c r="M17" s="65">
        <v>609</v>
      </c>
      <c r="N17" s="66">
        <v>639</v>
      </c>
      <c r="O17" s="64">
        <v>623</v>
      </c>
      <c r="P17" s="8">
        <v>1605</v>
      </c>
      <c r="Q17" s="65">
        <v>641</v>
      </c>
      <c r="R17" s="65">
        <v>788</v>
      </c>
      <c r="S17" s="65">
        <v>692</v>
      </c>
      <c r="T17" s="8">
        <v>48437</v>
      </c>
      <c r="U17" s="7">
        <v>499</v>
      </c>
      <c r="V17" s="8">
        <v>563</v>
      </c>
      <c r="W17" s="9">
        <v>518</v>
      </c>
      <c r="X17" s="8">
        <v>7844</v>
      </c>
    </row>
    <row r="18" spans="2:24" x14ac:dyDescent="0.15">
      <c r="B18" s="7"/>
      <c r="C18" s="9">
        <v>8</v>
      </c>
      <c r="D18" s="9"/>
      <c r="E18" s="7">
        <v>620</v>
      </c>
      <c r="F18" s="8">
        <v>714</v>
      </c>
      <c r="G18" s="9">
        <v>647</v>
      </c>
      <c r="H18" s="8">
        <v>104824</v>
      </c>
      <c r="I18" s="7">
        <v>714</v>
      </c>
      <c r="J18" s="8">
        <v>906</v>
      </c>
      <c r="K18" s="9">
        <v>787</v>
      </c>
      <c r="L18" s="8">
        <v>27829</v>
      </c>
      <c r="M18" s="65">
        <v>631</v>
      </c>
      <c r="N18" s="66">
        <v>662</v>
      </c>
      <c r="O18" s="64">
        <v>637</v>
      </c>
      <c r="P18" s="8">
        <v>2934</v>
      </c>
      <c r="Q18" s="65">
        <v>641</v>
      </c>
      <c r="R18" s="65">
        <v>751</v>
      </c>
      <c r="S18" s="65">
        <v>688</v>
      </c>
      <c r="T18" s="8">
        <v>55959</v>
      </c>
      <c r="U18" s="7">
        <v>473</v>
      </c>
      <c r="V18" s="8">
        <v>541</v>
      </c>
      <c r="W18" s="9">
        <v>518</v>
      </c>
      <c r="X18" s="8">
        <v>7346</v>
      </c>
    </row>
    <row r="19" spans="2:24" x14ac:dyDescent="0.15">
      <c r="B19" s="7"/>
      <c r="C19" s="9">
        <v>9</v>
      </c>
      <c r="D19" s="9"/>
      <c r="E19" s="7">
        <v>630</v>
      </c>
      <c r="F19" s="8">
        <v>720</v>
      </c>
      <c r="G19" s="9">
        <v>656</v>
      </c>
      <c r="H19" s="8">
        <v>133864</v>
      </c>
      <c r="I19" s="7">
        <v>714</v>
      </c>
      <c r="J19" s="8">
        <v>893</v>
      </c>
      <c r="K19" s="9">
        <v>783</v>
      </c>
      <c r="L19" s="8">
        <v>32769</v>
      </c>
      <c r="M19" s="65">
        <v>620</v>
      </c>
      <c r="N19" s="66">
        <v>734</v>
      </c>
      <c r="O19" s="64">
        <v>660</v>
      </c>
      <c r="P19" s="8">
        <v>3079</v>
      </c>
      <c r="Q19" s="65">
        <v>641</v>
      </c>
      <c r="R19" s="65">
        <v>735</v>
      </c>
      <c r="S19" s="65">
        <v>691</v>
      </c>
      <c r="T19" s="8">
        <v>77269</v>
      </c>
      <c r="U19" s="7">
        <v>473</v>
      </c>
      <c r="V19" s="8">
        <v>536</v>
      </c>
      <c r="W19" s="9">
        <v>505</v>
      </c>
      <c r="X19" s="8">
        <v>12546</v>
      </c>
    </row>
    <row r="20" spans="2:24" x14ac:dyDescent="0.15">
      <c r="B20" s="7"/>
      <c r="C20" s="9">
        <v>10</v>
      </c>
      <c r="D20" s="30"/>
      <c r="E20" s="8">
        <v>630</v>
      </c>
      <c r="F20" s="8">
        <v>724.18500000000006</v>
      </c>
      <c r="G20" s="8">
        <v>670.69213765286804</v>
      </c>
      <c r="H20" s="8">
        <v>139978.6</v>
      </c>
      <c r="I20" s="8">
        <v>714</v>
      </c>
      <c r="J20" s="8">
        <v>892.92</v>
      </c>
      <c r="K20" s="8">
        <v>770.70178497085783</v>
      </c>
      <c r="L20" s="8">
        <v>32498.799999999999</v>
      </c>
      <c r="M20" s="66">
        <v>619.5</v>
      </c>
      <c r="N20" s="66">
        <v>720.5100000000001</v>
      </c>
      <c r="O20" s="66">
        <v>664.56957928802603</v>
      </c>
      <c r="P20" s="8">
        <v>3968.9</v>
      </c>
      <c r="Q20" s="66">
        <v>651</v>
      </c>
      <c r="R20" s="66">
        <v>735</v>
      </c>
      <c r="S20" s="66">
        <v>690.29047322937288</v>
      </c>
      <c r="T20" s="8">
        <v>101732</v>
      </c>
      <c r="U20" s="8">
        <v>483</v>
      </c>
      <c r="V20" s="8">
        <v>535.5</v>
      </c>
      <c r="W20" s="8">
        <v>489.33214938096199</v>
      </c>
      <c r="X20" s="8">
        <v>13480.400000000001</v>
      </c>
    </row>
    <row r="21" spans="2:24" x14ac:dyDescent="0.15">
      <c r="B21" s="10"/>
      <c r="C21" s="12">
        <v>11</v>
      </c>
      <c r="D21" s="18"/>
      <c r="E21" s="11">
        <v>609</v>
      </c>
      <c r="F21" s="11">
        <v>719.98500000000013</v>
      </c>
      <c r="G21" s="11">
        <v>653.43949183691984</v>
      </c>
      <c r="H21" s="11">
        <v>160308.4</v>
      </c>
      <c r="I21" s="11">
        <v>709.90500000000009</v>
      </c>
      <c r="J21" s="11">
        <v>892.81499999999994</v>
      </c>
      <c r="K21" s="11">
        <v>766.24054596146334</v>
      </c>
      <c r="L21" s="11">
        <v>48105.8</v>
      </c>
      <c r="M21" s="68">
        <v>619.08000000000004</v>
      </c>
      <c r="N21" s="68">
        <v>709.80000000000007</v>
      </c>
      <c r="O21" s="68">
        <v>660.6334682386065</v>
      </c>
      <c r="P21" s="11">
        <v>4571.1000000000004</v>
      </c>
      <c r="Q21" s="68">
        <v>651</v>
      </c>
      <c r="R21" s="68">
        <v>735</v>
      </c>
      <c r="S21" s="68">
        <v>688.40420357232085</v>
      </c>
      <c r="T21" s="11">
        <v>150078.9</v>
      </c>
      <c r="U21" s="11">
        <v>504</v>
      </c>
      <c r="V21" s="11">
        <v>538.54499999999996</v>
      </c>
      <c r="W21" s="11">
        <v>518.27037972478672</v>
      </c>
      <c r="X21" s="18">
        <v>16761.3</v>
      </c>
    </row>
    <row r="22" spans="2:24" x14ac:dyDescent="0.15">
      <c r="B22" s="7" t="s">
        <v>415</v>
      </c>
      <c r="C22" s="9"/>
      <c r="E22" s="7"/>
      <c r="F22" s="8"/>
      <c r="G22" s="9"/>
      <c r="H22" s="8"/>
      <c r="I22" s="7"/>
      <c r="J22" s="7"/>
      <c r="K22" s="8"/>
      <c r="L22" s="8"/>
      <c r="M22" s="7"/>
      <c r="N22" s="8"/>
      <c r="O22" s="9"/>
      <c r="P22" s="8"/>
      <c r="Q22" s="65"/>
      <c r="R22" s="66"/>
      <c r="S22" s="64"/>
      <c r="T22" s="8"/>
      <c r="U22" s="7"/>
      <c r="V22" s="8"/>
      <c r="W22" s="9"/>
      <c r="X22" s="8"/>
    </row>
    <row r="23" spans="2:24" x14ac:dyDescent="0.15">
      <c r="B23" s="7"/>
      <c r="C23" s="9"/>
      <c r="E23" s="7"/>
      <c r="F23" s="8"/>
      <c r="G23" s="9"/>
      <c r="H23" s="8"/>
      <c r="I23" s="7"/>
      <c r="J23" s="7"/>
      <c r="K23" s="8"/>
      <c r="L23" s="8"/>
      <c r="M23" s="7"/>
      <c r="N23" s="8"/>
      <c r="O23" s="9"/>
      <c r="P23" s="8"/>
      <c r="Q23" s="65"/>
      <c r="R23" s="66"/>
      <c r="S23" s="64"/>
      <c r="T23" s="8"/>
      <c r="U23" s="7"/>
      <c r="V23" s="8"/>
      <c r="W23" s="9"/>
      <c r="X23" s="8"/>
    </row>
    <row r="24" spans="2:24" x14ac:dyDescent="0.15">
      <c r="B24" s="103">
        <v>40483</v>
      </c>
      <c r="C24" s="104"/>
      <c r="D24" s="105">
        <v>40497</v>
      </c>
      <c r="E24" s="7">
        <v>609</v>
      </c>
      <c r="F24" s="8">
        <v>719.98500000000013</v>
      </c>
      <c r="G24" s="9">
        <v>661.25788644672741</v>
      </c>
      <c r="H24" s="8">
        <v>88222.9</v>
      </c>
      <c r="I24" s="7">
        <v>714</v>
      </c>
      <c r="J24" s="7">
        <v>892.81499999999994</v>
      </c>
      <c r="K24" s="8">
        <v>771.67318714178964</v>
      </c>
      <c r="L24" s="8">
        <v>24958.6</v>
      </c>
      <c r="M24" s="65">
        <v>619.5</v>
      </c>
      <c r="N24" s="66">
        <v>681.24</v>
      </c>
      <c r="O24" s="64">
        <v>659.24362277763453</v>
      </c>
      <c r="P24" s="8">
        <v>2463.1</v>
      </c>
      <c r="Q24" s="65">
        <v>661.5</v>
      </c>
      <c r="R24" s="66">
        <v>735</v>
      </c>
      <c r="S24" s="64">
        <v>691.08673116361001</v>
      </c>
      <c r="T24" s="8">
        <v>79439.199999999997</v>
      </c>
      <c r="U24" s="7">
        <v>504</v>
      </c>
      <c r="V24" s="8">
        <v>538.54499999999996</v>
      </c>
      <c r="W24" s="9">
        <v>516.56175668979199</v>
      </c>
      <c r="X24" s="8">
        <v>10245.9</v>
      </c>
    </row>
    <row r="25" spans="2:24" x14ac:dyDescent="0.15">
      <c r="B25" s="532">
        <v>40498</v>
      </c>
      <c r="C25" s="104"/>
      <c r="D25" s="562">
        <v>40512</v>
      </c>
      <c r="E25" s="67">
        <v>609</v>
      </c>
      <c r="F25" s="67">
        <v>682.5</v>
      </c>
      <c r="G25" s="67">
        <v>647.59573073918227</v>
      </c>
      <c r="H25" s="11">
        <v>72085.5</v>
      </c>
      <c r="I25" s="67">
        <v>709.90500000000009</v>
      </c>
      <c r="J25" s="67">
        <v>861</v>
      </c>
      <c r="K25" s="68">
        <v>761.14381612696286</v>
      </c>
      <c r="L25" s="11">
        <v>23147.200000000001</v>
      </c>
      <c r="M25" s="67">
        <v>619.08000000000004</v>
      </c>
      <c r="N25" s="67">
        <v>709.80000000000007</v>
      </c>
      <c r="O25" s="67">
        <v>661.35410821643279</v>
      </c>
      <c r="P25" s="11">
        <v>2108</v>
      </c>
      <c r="Q25" s="67">
        <v>651</v>
      </c>
      <c r="R25" s="68">
        <v>735</v>
      </c>
      <c r="S25" s="70">
        <v>685.45961246334718</v>
      </c>
      <c r="T25" s="11">
        <v>70639.7</v>
      </c>
      <c r="U25" s="67">
        <v>509.25</v>
      </c>
      <c r="V25" s="67">
        <v>533.82000000000005</v>
      </c>
      <c r="W25" s="67">
        <v>522.31495601173026</v>
      </c>
      <c r="X25" s="11">
        <v>6515.4</v>
      </c>
    </row>
    <row r="26" spans="2:24" x14ac:dyDescent="0.15">
      <c r="B26" s="7"/>
      <c r="C26" s="1" t="s">
        <v>0</v>
      </c>
      <c r="D26" s="98"/>
      <c r="E26" s="7" t="s">
        <v>138</v>
      </c>
      <c r="I26" s="7" t="s">
        <v>445</v>
      </c>
      <c r="M26" s="7" t="s">
        <v>446</v>
      </c>
      <c r="N26" s="9"/>
      <c r="O26" s="9"/>
      <c r="P26" s="9"/>
      <c r="Q26" s="7" t="s">
        <v>447</v>
      </c>
      <c r="R26" s="9"/>
      <c r="S26" s="9"/>
      <c r="T26" s="9"/>
      <c r="U26" s="15"/>
      <c r="V26" s="16"/>
      <c r="W26" s="16"/>
      <c r="X26" s="16"/>
    </row>
    <row r="27" spans="2:24" x14ac:dyDescent="0.15">
      <c r="B27" s="7"/>
      <c r="C27" s="10"/>
      <c r="D27" s="18"/>
      <c r="E27" s="7"/>
      <c r="F27" s="9"/>
      <c r="G27" s="9"/>
      <c r="H27" s="9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7"/>
      <c r="V27" s="9"/>
      <c r="W27" s="9"/>
      <c r="X27" s="9"/>
    </row>
    <row r="28" spans="2:24" x14ac:dyDescent="0.15">
      <c r="B28" s="456" t="s">
        <v>316</v>
      </c>
      <c r="C28" s="457"/>
      <c r="D28" s="458"/>
      <c r="E28" s="15" t="s">
        <v>5</v>
      </c>
      <c r="F28" s="63" t="s">
        <v>6</v>
      </c>
      <c r="G28" s="16" t="s">
        <v>7</v>
      </c>
      <c r="H28" s="63" t="s">
        <v>8</v>
      </c>
      <c r="I28" s="15" t="s">
        <v>5</v>
      </c>
      <c r="J28" s="63" t="s">
        <v>6</v>
      </c>
      <c r="K28" s="16" t="s">
        <v>7</v>
      </c>
      <c r="L28" s="63" t="s">
        <v>8</v>
      </c>
      <c r="M28" s="15" t="s">
        <v>5</v>
      </c>
      <c r="N28" s="63" t="s">
        <v>6</v>
      </c>
      <c r="O28" s="16" t="s">
        <v>7</v>
      </c>
      <c r="P28" s="63" t="s">
        <v>8</v>
      </c>
      <c r="Q28" s="15" t="s">
        <v>5</v>
      </c>
      <c r="R28" s="63" t="s">
        <v>6</v>
      </c>
      <c r="S28" s="16" t="s">
        <v>7</v>
      </c>
      <c r="T28" s="63" t="s">
        <v>8</v>
      </c>
      <c r="U28" s="7"/>
      <c r="V28" s="9"/>
      <c r="W28" s="9"/>
      <c r="X28" s="9"/>
    </row>
    <row r="29" spans="2:24" x14ac:dyDescent="0.15">
      <c r="B29" s="10"/>
      <c r="C29" s="12"/>
      <c r="D29" s="12"/>
      <c r="E29" s="10"/>
      <c r="F29" s="11"/>
      <c r="G29" s="12" t="s">
        <v>9</v>
      </c>
      <c r="H29" s="11"/>
      <c r="I29" s="10"/>
      <c r="J29" s="11"/>
      <c r="K29" s="12" t="s">
        <v>9</v>
      </c>
      <c r="L29" s="11"/>
      <c r="M29" s="10"/>
      <c r="N29" s="11"/>
      <c r="O29" s="12" t="s">
        <v>9</v>
      </c>
      <c r="P29" s="11"/>
      <c r="Q29" s="10"/>
      <c r="R29" s="11"/>
      <c r="S29" s="12" t="s">
        <v>9</v>
      </c>
      <c r="T29" s="11"/>
      <c r="U29" s="7"/>
      <c r="V29" s="9"/>
      <c r="W29" s="9"/>
      <c r="X29" s="9"/>
    </row>
    <row r="30" spans="2:24" x14ac:dyDescent="0.15">
      <c r="B30" s="15" t="s">
        <v>72</v>
      </c>
      <c r="C30" s="16">
        <v>19</v>
      </c>
      <c r="D30" s="16" t="s">
        <v>105</v>
      </c>
      <c r="E30" s="15">
        <v>599</v>
      </c>
      <c r="F30" s="63">
        <v>693</v>
      </c>
      <c r="G30" s="16">
        <v>639</v>
      </c>
      <c r="H30" s="63">
        <v>266625</v>
      </c>
      <c r="I30" s="15">
        <v>599</v>
      </c>
      <c r="J30" s="63">
        <v>683</v>
      </c>
      <c r="K30" s="16">
        <v>636</v>
      </c>
      <c r="L30" s="63">
        <v>162951</v>
      </c>
      <c r="M30" s="15">
        <v>599</v>
      </c>
      <c r="N30" s="63">
        <v>756</v>
      </c>
      <c r="O30" s="16">
        <v>647</v>
      </c>
      <c r="P30" s="63">
        <v>389776</v>
      </c>
      <c r="Q30" s="15">
        <v>798</v>
      </c>
      <c r="R30" s="63">
        <v>903</v>
      </c>
      <c r="S30" s="16">
        <v>837</v>
      </c>
      <c r="T30" s="63">
        <v>25255</v>
      </c>
      <c r="U30" s="7"/>
      <c r="V30" s="9"/>
      <c r="W30" s="9"/>
      <c r="X30" s="9"/>
    </row>
    <row r="31" spans="2:24" x14ac:dyDescent="0.15">
      <c r="B31" s="7"/>
      <c r="C31" s="9">
        <v>20</v>
      </c>
      <c r="D31" s="9"/>
      <c r="E31" s="7">
        <v>599</v>
      </c>
      <c r="F31" s="8">
        <v>767</v>
      </c>
      <c r="G31" s="9">
        <v>655</v>
      </c>
      <c r="H31" s="8">
        <v>329391</v>
      </c>
      <c r="I31" s="7">
        <v>651</v>
      </c>
      <c r="J31" s="8">
        <v>735</v>
      </c>
      <c r="K31" s="9">
        <v>675</v>
      </c>
      <c r="L31" s="8">
        <v>127519</v>
      </c>
      <c r="M31" s="7">
        <v>630</v>
      </c>
      <c r="N31" s="8">
        <v>756</v>
      </c>
      <c r="O31" s="9">
        <v>670</v>
      </c>
      <c r="P31" s="8">
        <v>444460</v>
      </c>
      <c r="Q31" s="7">
        <v>704</v>
      </c>
      <c r="R31" s="8">
        <v>854</v>
      </c>
      <c r="S31" s="9">
        <v>776</v>
      </c>
      <c r="T31" s="8">
        <v>19457</v>
      </c>
      <c r="U31" s="7"/>
      <c r="V31" s="9"/>
      <c r="W31" s="9"/>
      <c r="X31" s="9"/>
    </row>
    <row r="32" spans="2:24" x14ac:dyDescent="0.15">
      <c r="B32" s="10"/>
      <c r="C32" s="12">
        <v>21</v>
      </c>
      <c r="D32" s="12"/>
      <c r="E32" s="10">
        <v>515</v>
      </c>
      <c r="F32" s="11">
        <v>683</v>
      </c>
      <c r="G32" s="12">
        <v>618</v>
      </c>
      <c r="H32" s="11">
        <v>215197</v>
      </c>
      <c r="I32" s="10">
        <v>504</v>
      </c>
      <c r="J32" s="11">
        <v>683</v>
      </c>
      <c r="K32" s="12">
        <v>601</v>
      </c>
      <c r="L32" s="11">
        <v>152919</v>
      </c>
      <c r="M32" s="10">
        <v>557</v>
      </c>
      <c r="N32" s="11">
        <v>693</v>
      </c>
      <c r="O32" s="12">
        <v>612</v>
      </c>
      <c r="P32" s="11">
        <v>386236</v>
      </c>
      <c r="Q32" s="10">
        <v>730</v>
      </c>
      <c r="R32" s="11">
        <v>893</v>
      </c>
      <c r="S32" s="12">
        <v>804</v>
      </c>
      <c r="T32" s="11">
        <v>11956</v>
      </c>
      <c r="U32" s="7"/>
      <c r="V32" s="9"/>
      <c r="W32" s="9"/>
      <c r="X32" s="9"/>
    </row>
    <row r="33" spans="2:24" x14ac:dyDescent="0.15">
      <c r="B33" s="7" t="s">
        <v>398</v>
      </c>
      <c r="C33" s="9">
        <v>3</v>
      </c>
      <c r="D33" s="9"/>
      <c r="E33" s="65" t="s">
        <v>55</v>
      </c>
      <c r="F33" s="66" t="s">
        <v>55</v>
      </c>
      <c r="G33" s="64" t="s">
        <v>55</v>
      </c>
      <c r="H33" s="8">
        <v>18484</v>
      </c>
      <c r="I33" s="7">
        <v>504</v>
      </c>
      <c r="J33" s="8">
        <v>578</v>
      </c>
      <c r="K33" s="9">
        <v>534</v>
      </c>
      <c r="L33" s="8">
        <v>16992</v>
      </c>
      <c r="M33" s="7">
        <v>583</v>
      </c>
      <c r="N33" s="8">
        <v>683</v>
      </c>
      <c r="O33" s="9">
        <v>612</v>
      </c>
      <c r="P33" s="8">
        <v>28781</v>
      </c>
      <c r="Q33" s="7">
        <v>714</v>
      </c>
      <c r="R33" s="8">
        <v>788</v>
      </c>
      <c r="S33" s="9">
        <v>755</v>
      </c>
      <c r="T33" s="8">
        <v>1784</v>
      </c>
      <c r="U33" s="7"/>
      <c r="V33" s="9"/>
      <c r="W33" s="9"/>
      <c r="X33" s="9"/>
    </row>
    <row r="34" spans="2:24" x14ac:dyDescent="0.15">
      <c r="B34" s="7"/>
      <c r="C34" s="9">
        <v>4</v>
      </c>
      <c r="D34" s="9"/>
      <c r="E34" s="7">
        <v>546</v>
      </c>
      <c r="F34" s="8">
        <v>683</v>
      </c>
      <c r="G34" s="9">
        <v>603</v>
      </c>
      <c r="H34" s="8">
        <v>18774</v>
      </c>
      <c r="I34" s="7">
        <v>525</v>
      </c>
      <c r="J34" s="8">
        <v>662</v>
      </c>
      <c r="K34" s="9">
        <v>610</v>
      </c>
      <c r="L34" s="8">
        <v>15522</v>
      </c>
      <c r="M34" s="7">
        <v>588</v>
      </c>
      <c r="N34" s="8">
        <v>704</v>
      </c>
      <c r="O34" s="9">
        <v>654</v>
      </c>
      <c r="P34" s="8">
        <v>34713</v>
      </c>
      <c r="Q34" s="7">
        <v>735</v>
      </c>
      <c r="R34" s="8">
        <v>840</v>
      </c>
      <c r="S34" s="9">
        <v>794</v>
      </c>
      <c r="T34" s="8">
        <v>2941</v>
      </c>
      <c r="U34" s="7"/>
      <c r="V34" s="9"/>
      <c r="W34" s="9"/>
      <c r="X34" s="9"/>
    </row>
    <row r="35" spans="2:24" x14ac:dyDescent="0.15">
      <c r="B35" s="7"/>
      <c r="C35" s="9">
        <v>5</v>
      </c>
      <c r="D35" s="9"/>
      <c r="E35" s="65">
        <v>546</v>
      </c>
      <c r="F35" s="66">
        <v>546</v>
      </c>
      <c r="G35" s="64">
        <v>546</v>
      </c>
      <c r="H35" s="8">
        <v>15625</v>
      </c>
      <c r="I35" s="7">
        <v>546</v>
      </c>
      <c r="J35" s="8">
        <v>662</v>
      </c>
      <c r="K35" s="9">
        <v>592</v>
      </c>
      <c r="L35" s="8">
        <v>7690</v>
      </c>
      <c r="M35" s="7">
        <v>536</v>
      </c>
      <c r="N35" s="8">
        <v>693</v>
      </c>
      <c r="O35" s="9">
        <v>629</v>
      </c>
      <c r="P35" s="8">
        <v>32574</v>
      </c>
      <c r="Q35" s="7">
        <v>756</v>
      </c>
      <c r="R35" s="8">
        <v>798</v>
      </c>
      <c r="S35" s="9">
        <v>778</v>
      </c>
      <c r="T35" s="8">
        <v>1647</v>
      </c>
      <c r="U35" s="7"/>
      <c r="V35" s="9"/>
      <c r="W35" s="9"/>
      <c r="X35" s="9"/>
    </row>
    <row r="36" spans="2:24" x14ac:dyDescent="0.15">
      <c r="B36" s="7"/>
      <c r="C36" s="9">
        <v>6</v>
      </c>
      <c r="D36" s="9"/>
      <c r="E36" s="65">
        <v>520</v>
      </c>
      <c r="F36" s="66">
        <v>651</v>
      </c>
      <c r="G36" s="64">
        <v>558</v>
      </c>
      <c r="H36" s="8">
        <v>10640</v>
      </c>
      <c r="I36" s="7">
        <v>536</v>
      </c>
      <c r="J36" s="8">
        <v>662</v>
      </c>
      <c r="K36" s="9">
        <v>587</v>
      </c>
      <c r="L36" s="8">
        <v>15162</v>
      </c>
      <c r="M36" s="7">
        <v>525</v>
      </c>
      <c r="N36" s="8">
        <v>651</v>
      </c>
      <c r="O36" s="9">
        <v>582</v>
      </c>
      <c r="P36" s="8">
        <v>26219</v>
      </c>
      <c r="Q36" s="7">
        <v>735</v>
      </c>
      <c r="R36" s="8">
        <v>819</v>
      </c>
      <c r="S36" s="9">
        <v>776</v>
      </c>
      <c r="T36" s="8">
        <v>561</v>
      </c>
      <c r="U36" s="7"/>
      <c r="V36" s="9"/>
      <c r="W36" s="9"/>
      <c r="X36" s="9"/>
    </row>
    <row r="37" spans="2:24" x14ac:dyDescent="0.15">
      <c r="B37" s="7"/>
      <c r="C37" s="9">
        <v>7</v>
      </c>
      <c r="D37" s="9"/>
      <c r="E37" s="65">
        <v>525</v>
      </c>
      <c r="F37" s="66">
        <v>588</v>
      </c>
      <c r="G37" s="64">
        <v>540</v>
      </c>
      <c r="H37" s="8">
        <v>8288</v>
      </c>
      <c r="I37" s="7">
        <v>525</v>
      </c>
      <c r="J37" s="8">
        <v>599</v>
      </c>
      <c r="K37" s="9">
        <v>559</v>
      </c>
      <c r="L37" s="8">
        <v>10616</v>
      </c>
      <c r="M37" s="7">
        <v>520</v>
      </c>
      <c r="N37" s="8">
        <v>630</v>
      </c>
      <c r="O37" s="9">
        <v>565</v>
      </c>
      <c r="P37" s="8">
        <v>20922</v>
      </c>
      <c r="Q37" s="7">
        <v>735</v>
      </c>
      <c r="R37" s="8">
        <v>806</v>
      </c>
      <c r="S37" s="9">
        <v>770</v>
      </c>
      <c r="T37" s="8">
        <v>571</v>
      </c>
      <c r="U37" s="7"/>
      <c r="V37" s="9"/>
      <c r="W37" s="9"/>
      <c r="X37" s="9"/>
    </row>
    <row r="38" spans="2:24" x14ac:dyDescent="0.15">
      <c r="B38" s="7"/>
      <c r="C38" s="9">
        <v>8</v>
      </c>
      <c r="D38" s="9"/>
      <c r="E38" s="65">
        <v>494</v>
      </c>
      <c r="F38" s="66">
        <v>620</v>
      </c>
      <c r="G38" s="64">
        <v>532</v>
      </c>
      <c r="H38" s="8">
        <v>11041</v>
      </c>
      <c r="I38" s="7">
        <v>540</v>
      </c>
      <c r="J38" s="8">
        <v>662</v>
      </c>
      <c r="K38" s="9">
        <v>577</v>
      </c>
      <c r="L38" s="8">
        <v>8817</v>
      </c>
      <c r="M38" s="7">
        <v>504</v>
      </c>
      <c r="N38" s="8">
        <v>630</v>
      </c>
      <c r="O38" s="9">
        <v>550</v>
      </c>
      <c r="P38" s="8">
        <v>31779</v>
      </c>
      <c r="Q38" s="7">
        <v>740</v>
      </c>
      <c r="R38" s="8">
        <v>840</v>
      </c>
      <c r="S38" s="9">
        <v>769</v>
      </c>
      <c r="T38" s="8">
        <v>692</v>
      </c>
      <c r="U38" s="7"/>
      <c r="V38" s="9"/>
      <c r="W38" s="9"/>
      <c r="X38" s="9"/>
    </row>
    <row r="39" spans="2:24" x14ac:dyDescent="0.15">
      <c r="B39" s="7"/>
      <c r="C39" s="9">
        <v>9</v>
      </c>
      <c r="D39" s="9"/>
      <c r="E39" s="65">
        <v>520</v>
      </c>
      <c r="F39" s="66">
        <v>557</v>
      </c>
      <c r="G39" s="64">
        <v>529</v>
      </c>
      <c r="H39" s="8">
        <v>8676</v>
      </c>
      <c r="I39" s="7">
        <v>536</v>
      </c>
      <c r="J39" s="8">
        <v>662</v>
      </c>
      <c r="K39" s="9">
        <v>587</v>
      </c>
      <c r="L39" s="8">
        <v>4849</v>
      </c>
      <c r="M39" s="7">
        <v>504</v>
      </c>
      <c r="N39" s="8">
        <v>646</v>
      </c>
      <c r="O39" s="9">
        <v>548</v>
      </c>
      <c r="P39" s="8">
        <v>30403</v>
      </c>
      <c r="Q39" s="7">
        <v>735</v>
      </c>
      <c r="R39" s="8">
        <v>840</v>
      </c>
      <c r="S39" s="9">
        <v>775</v>
      </c>
      <c r="T39" s="8">
        <v>911</v>
      </c>
      <c r="U39" s="7"/>
      <c r="V39" s="9"/>
      <c r="W39" s="9"/>
      <c r="X39" s="9"/>
    </row>
    <row r="40" spans="2:24" x14ac:dyDescent="0.15">
      <c r="B40" s="7"/>
      <c r="C40" s="9">
        <v>10</v>
      </c>
      <c r="D40" s="30"/>
      <c r="E40" s="66">
        <v>513.97500000000002</v>
      </c>
      <c r="F40" s="66">
        <v>567</v>
      </c>
      <c r="G40" s="66">
        <v>527.58268656716416</v>
      </c>
      <c r="H40" s="8">
        <v>5663.0999999999995</v>
      </c>
      <c r="I40" s="8">
        <v>525</v>
      </c>
      <c r="J40" s="30">
        <v>661.5</v>
      </c>
      <c r="K40" s="8">
        <v>574.51820546163833</v>
      </c>
      <c r="L40" s="8">
        <v>3827.8999999999996</v>
      </c>
      <c r="M40" s="8">
        <v>493.5</v>
      </c>
      <c r="N40" s="8">
        <v>651</v>
      </c>
      <c r="O40" s="8">
        <v>531.12249719396061</v>
      </c>
      <c r="P40" s="8">
        <v>26044.9</v>
      </c>
      <c r="Q40" s="9">
        <v>714</v>
      </c>
      <c r="R40" s="30">
        <v>840</v>
      </c>
      <c r="S40" s="8">
        <v>783.61466423024228</v>
      </c>
      <c r="T40" s="8">
        <v>1032</v>
      </c>
      <c r="U40" s="9"/>
      <c r="V40" s="9"/>
      <c r="W40" s="9"/>
      <c r="X40" s="9"/>
    </row>
    <row r="41" spans="2:24" x14ac:dyDescent="0.15">
      <c r="B41" s="10"/>
      <c r="C41" s="12">
        <v>11</v>
      </c>
      <c r="D41" s="18"/>
      <c r="E41" s="68">
        <v>514.5</v>
      </c>
      <c r="F41" s="68">
        <v>630</v>
      </c>
      <c r="G41" s="68">
        <v>563.33975521305535</v>
      </c>
      <c r="H41" s="11">
        <v>1030.9000000000001</v>
      </c>
      <c r="I41" s="11">
        <v>525</v>
      </c>
      <c r="J41" s="11">
        <v>661.5</v>
      </c>
      <c r="K41" s="11">
        <v>582.29214865862673</v>
      </c>
      <c r="L41" s="11">
        <v>12058.099999999999</v>
      </c>
      <c r="M41" s="11">
        <v>525</v>
      </c>
      <c r="N41" s="11">
        <v>651</v>
      </c>
      <c r="O41" s="11">
        <v>575.44530411701589</v>
      </c>
      <c r="P41" s="11">
        <v>27881.1</v>
      </c>
      <c r="Q41" s="11">
        <v>735</v>
      </c>
      <c r="R41" s="11">
        <v>840</v>
      </c>
      <c r="S41" s="11">
        <v>785.68299549549556</v>
      </c>
      <c r="T41" s="18">
        <v>745.6</v>
      </c>
      <c r="U41" s="9"/>
      <c r="V41" s="9"/>
      <c r="W41" s="9"/>
      <c r="X41" s="9"/>
    </row>
    <row r="42" spans="2:24" x14ac:dyDescent="0.15">
      <c r="B42" s="7"/>
      <c r="C42" s="9"/>
      <c r="E42" s="65"/>
      <c r="F42" s="66"/>
      <c r="G42" s="64"/>
      <c r="H42" s="8"/>
      <c r="I42" s="7"/>
      <c r="J42" s="7"/>
      <c r="K42" s="8"/>
      <c r="L42" s="8"/>
      <c r="M42" s="7"/>
      <c r="N42" s="8"/>
      <c r="O42" s="9"/>
      <c r="P42" s="8"/>
      <c r="Q42" s="7"/>
      <c r="R42" s="8"/>
      <c r="S42" s="9"/>
      <c r="T42" s="8"/>
      <c r="U42" s="7"/>
      <c r="V42" s="9"/>
      <c r="W42" s="9"/>
      <c r="X42" s="9"/>
    </row>
    <row r="43" spans="2:24" x14ac:dyDescent="0.15">
      <c r="B43" s="7"/>
      <c r="C43" s="9"/>
      <c r="E43" s="65"/>
      <c r="F43" s="66"/>
      <c r="G43" s="64"/>
      <c r="H43" s="8"/>
      <c r="I43" s="7"/>
      <c r="J43" s="7"/>
      <c r="K43" s="8"/>
      <c r="L43" s="8"/>
      <c r="M43" s="7"/>
      <c r="N43" s="8"/>
      <c r="O43" s="9"/>
      <c r="P43" s="8"/>
      <c r="Q43" s="7"/>
      <c r="R43" s="8"/>
      <c r="S43" s="9"/>
      <c r="T43" s="8"/>
      <c r="U43" s="7"/>
      <c r="V43" s="9"/>
      <c r="W43" s="9"/>
      <c r="X43" s="9"/>
    </row>
    <row r="44" spans="2:24" x14ac:dyDescent="0.15">
      <c r="B44" s="103">
        <v>40452</v>
      </c>
      <c r="C44" s="104"/>
      <c r="D44" s="105">
        <v>40466</v>
      </c>
      <c r="E44" s="65">
        <v>514.5</v>
      </c>
      <c r="F44" s="66">
        <v>630</v>
      </c>
      <c r="G44" s="64">
        <v>563.33975521305535</v>
      </c>
      <c r="H44" s="8">
        <v>1030.9000000000001</v>
      </c>
      <c r="I44" s="7">
        <v>525</v>
      </c>
      <c r="J44" s="7">
        <v>661.5</v>
      </c>
      <c r="K44" s="8">
        <v>574.60268356317556</v>
      </c>
      <c r="L44" s="8">
        <v>5542.9</v>
      </c>
      <c r="M44" s="65">
        <v>525</v>
      </c>
      <c r="N44" s="66">
        <v>630</v>
      </c>
      <c r="O44" s="64">
        <v>572.13590177815411</v>
      </c>
      <c r="P44" s="8">
        <v>17175.5</v>
      </c>
      <c r="Q44" s="7">
        <v>735</v>
      </c>
      <c r="R44" s="8">
        <v>840</v>
      </c>
      <c r="S44" s="9">
        <v>785.20261310452429</v>
      </c>
      <c r="T44" s="8">
        <v>480.6</v>
      </c>
      <c r="U44" s="7"/>
      <c r="V44" s="9"/>
      <c r="W44" s="9"/>
      <c r="X44" s="9"/>
    </row>
    <row r="45" spans="2:24" x14ac:dyDescent="0.15">
      <c r="B45" s="532">
        <v>40469</v>
      </c>
      <c r="C45" s="119"/>
      <c r="D45" s="563">
        <v>40480</v>
      </c>
      <c r="E45" s="67">
        <v>0</v>
      </c>
      <c r="F45" s="67">
        <v>0</v>
      </c>
      <c r="G45" s="67">
        <v>0</v>
      </c>
      <c r="H45" s="67">
        <v>287.3</v>
      </c>
      <c r="I45" s="67">
        <v>546</v>
      </c>
      <c r="J45" s="67">
        <v>661.5</v>
      </c>
      <c r="K45" s="68">
        <v>597.24202898550743</v>
      </c>
      <c r="L45" s="11">
        <v>6515.2</v>
      </c>
      <c r="M45" s="67">
        <v>525</v>
      </c>
      <c r="N45" s="67">
        <v>651</v>
      </c>
      <c r="O45" s="67">
        <v>588.71287128712868</v>
      </c>
      <c r="P45" s="11">
        <v>10705.6</v>
      </c>
      <c r="Q45" s="67">
        <v>756</v>
      </c>
      <c r="R45" s="67">
        <v>840</v>
      </c>
      <c r="S45" s="67">
        <v>798</v>
      </c>
      <c r="T45" s="11">
        <v>265</v>
      </c>
      <c r="U45" s="7"/>
      <c r="V45" s="9"/>
      <c r="W45" s="9"/>
      <c r="X45" s="9"/>
    </row>
    <row r="46" spans="2:24" ht="3" customHeight="1" x14ac:dyDescent="0.15"/>
    <row r="47" spans="2:24" ht="12.75" customHeight="1" x14ac:dyDescent="0.15">
      <c r="B47" s="20" t="s">
        <v>448</v>
      </c>
      <c r="C47" s="19" t="s">
        <v>67</v>
      </c>
    </row>
    <row r="48" spans="2:24" ht="12.75" customHeight="1" x14ac:dyDescent="0.15">
      <c r="B48" s="41" t="s">
        <v>32</v>
      </c>
      <c r="C48" s="19" t="s">
        <v>449</v>
      </c>
    </row>
    <row r="49" spans="2:3" ht="12.75" customHeight="1" x14ac:dyDescent="0.15">
      <c r="B49" s="41" t="s">
        <v>450</v>
      </c>
      <c r="C49" s="19" t="s">
        <v>37</v>
      </c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X44"/>
  <sheetViews>
    <sheetView zoomScale="75" zoomScaleNormal="75" workbookViewId="0">
      <selection activeCell="H27" sqref="H27"/>
    </sheetView>
  </sheetViews>
  <sheetFormatPr defaultColWidth="7.5" defaultRowHeight="12" x14ac:dyDescent="0.15"/>
  <cols>
    <col min="1" max="1" width="1" style="35" customWidth="1"/>
    <col min="2" max="2" width="5.625" style="35" customWidth="1"/>
    <col min="3" max="3" width="3.5" style="35" customWidth="1"/>
    <col min="4" max="4" width="5.25" style="35" customWidth="1"/>
    <col min="5" max="5" width="5.5" style="35" customWidth="1"/>
    <col min="6" max="7" width="5.875" style="35" customWidth="1"/>
    <col min="8" max="8" width="8.125" style="35" customWidth="1"/>
    <col min="9" max="9" width="5.375" style="35" customWidth="1"/>
    <col min="10" max="11" width="5.875" style="35" customWidth="1"/>
    <col min="12" max="12" width="8.125" style="35" customWidth="1"/>
    <col min="13" max="13" width="5.75" style="35" customWidth="1"/>
    <col min="14" max="15" width="5.875" style="35" customWidth="1"/>
    <col min="16" max="16" width="8.125" style="35" customWidth="1"/>
    <col min="17" max="17" width="5.375" style="35" customWidth="1"/>
    <col min="18" max="19" width="5.875" style="35" customWidth="1"/>
    <col min="20" max="20" width="8.125" style="35" customWidth="1"/>
    <col min="21" max="21" width="5.75" style="35" customWidth="1"/>
    <col min="22" max="23" width="5.875" style="35" customWidth="1"/>
    <col min="24" max="24" width="8.125" style="35" customWidth="1"/>
    <col min="25" max="16384" width="7.5" style="35"/>
  </cols>
  <sheetData>
    <row r="1" spans="2:24" ht="14.25" x14ac:dyDescent="0.15">
      <c r="B1" s="564" t="s">
        <v>451</v>
      </c>
      <c r="F1" s="31"/>
    </row>
    <row r="2" spans="2:24" x14ac:dyDescent="0.15">
      <c r="B2" s="35" t="s">
        <v>452</v>
      </c>
    </row>
    <row r="3" spans="2:24" x14ac:dyDescent="0.15">
      <c r="B3" s="35" t="s">
        <v>366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3</v>
      </c>
      <c r="R6" s="90"/>
      <c r="S6" s="90"/>
      <c r="T6" s="91"/>
      <c r="U6" s="95" t="s">
        <v>11</v>
      </c>
      <c r="V6" s="96"/>
      <c r="W6" s="96"/>
      <c r="X6" s="97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31" t="s">
        <v>72</v>
      </c>
      <c r="C9" s="34">
        <v>20</v>
      </c>
      <c r="D9" s="33" t="s">
        <v>105</v>
      </c>
      <c r="E9" s="31">
        <v>2625</v>
      </c>
      <c r="F9" s="53">
        <v>3675</v>
      </c>
      <c r="G9" s="42">
        <v>3197</v>
      </c>
      <c r="H9" s="53">
        <v>29029</v>
      </c>
      <c r="I9" s="31">
        <v>1995</v>
      </c>
      <c r="J9" s="53">
        <v>2625</v>
      </c>
      <c r="K9" s="42">
        <v>2405</v>
      </c>
      <c r="L9" s="53">
        <v>24172</v>
      </c>
      <c r="M9" s="31">
        <v>1365</v>
      </c>
      <c r="N9" s="53">
        <v>1890</v>
      </c>
      <c r="O9" s="42">
        <v>1643</v>
      </c>
      <c r="P9" s="53">
        <v>11638</v>
      </c>
      <c r="Q9" s="31">
        <v>6090</v>
      </c>
      <c r="R9" s="53">
        <v>7665</v>
      </c>
      <c r="S9" s="42">
        <v>6713</v>
      </c>
      <c r="T9" s="53">
        <v>5491</v>
      </c>
      <c r="U9" s="31">
        <v>4830</v>
      </c>
      <c r="V9" s="53">
        <v>5985</v>
      </c>
      <c r="W9" s="42">
        <v>5451</v>
      </c>
      <c r="X9" s="53">
        <v>7801</v>
      </c>
    </row>
    <row r="10" spans="2:24" ht="14.1" customHeight="1" x14ac:dyDescent="0.15">
      <c r="B10" s="31"/>
      <c r="C10" s="34">
        <v>21</v>
      </c>
      <c r="E10" s="31">
        <v>2153</v>
      </c>
      <c r="F10" s="53">
        <v>3675</v>
      </c>
      <c r="G10" s="42">
        <v>2681</v>
      </c>
      <c r="H10" s="53">
        <v>362741</v>
      </c>
      <c r="I10" s="31">
        <v>1785</v>
      </c>
      <c r="J10" s="53">
        <v>2678</v>
      </c>
      <c r="K10" s="42">
        <v>2227</v>
      </c>
      <c r="L10" s="53">
        <v>322896</v>
      </c>
      <c r="M10" s="31">
        <v>1313</v>
      </c>
      <c r="N10" s="53">
        <v>1995</v>
      </c>
      <c r="O10" s="42">
        <v>1650</v>
      </c>
      <c r="P10" s="53">
        <v>176133</v>
      </c>
      <c r="Q10" s="31">
        <v>4410</v>
      </c>
      <c r="R10" s="53">
        <v>7140</v>
      </c>
      <c r="S10" s="42">
        <v>5476</v>
      </c>
      <c r="T10" s="53">
        <v>75191</v>
      </c>
      <c r="U10" s="31">
        <v>3675</v>
      </c>
      <c r="V10" s="53">
        <v>5775</v>
      </c>
      <c r="W10" s="42">
        <v>4403</v>
      </c>
      <c r="X10" s="53">
        <v>119199</v>
      </c>
    </row>
    <row r="11" spans="2:24" ht="14.1" customHeight="1" x14ac:dyDescent="0.15">
      <c r="B11" s="31"/>
      <c r="C11" s="34">
        <v>22</v>
      </c>
      <c r="E11" s="31"/>
      <c r="F11" s="53"/>
      <c r="G11" s="42"/>
      <c r="H11" s="53"/>
      <c r="I11" s="31"/>
      <c r="J11" s="53"/>
      <c r="K11" s="42"/>
      <c r="L11" s="53"/>
      <c r="M11" s="31"/>
      <c r="N11" s="53"/>
      <c r="O11" s="42"/>
      <c r="P11" s="53"/>
      <c r="Q11" s="31"/>
      <c r="R11" s="53"/>
      <c r="S11" s="42"/>
      <c r="T11" s="53"/>
      <c r="U11" s="31"/>
      <c r="V11" s="53"/>
      <c r="W11" s="42"/>
      <c r="X11" s="53"/>
    </row>
    <row r="12" spans="2:24" ht="14.1" customHeight="1" x14ac:dyDescent="0.15">
      <c r="B12" s="31"/>
      <c r="C12" s="34">
        <v>23</v>
      </c>
      <c r="E12" s="31"/>
      <c r="F12" s="53"/>
      <c r="G12" s="42"/>
      <c r="H12" s="53"/>
      <c r="I12" s="31"/>
      <c r="J12" s="53"/>
      <c r="K12" s="42"/>
      <c r="L12" s="53"/>
      <c r="M12" s="31"/>
      <c r="N12" s="53"/>
      <c r="O12" s="42"/>
      <c r="P12" s="53"/>
      <c r="Q12" s="31"/>
      <c r="R12" s="53"/>
      <c r="S12" s="42"/>
      <c r="T12" s="53"/>
      <c r="U12" s="31"/>
      <c r="V12" s="53"/>
      <c r="W12" s="42"/>
      <c r="X12" s="53"/>
    </row>
    <row r="13" spans="2:24" ht="14.1" customHeight="1" x14ac:dyDescent="0.15">
      <c r="B13" s="31"/>
      <c r="C13" s="34">
        <v>24</v>
      </c>
      <c r="D13" s="42"/>
      <c r="E13" s="31"/>
      <c r="F13" s="53"/>
      <c r="G13" s="42"/>
      <c r="H13" s="53"/>
      <c r="I13" s="31"/>
      <c r="J13" s="53"/>
      <c r="K13" s="42"/>
      <c r="L13" s="53"/>
      <c r="M13" s="31"/>
      <c r="N13" s="53"/>
      <c r="O13" s="42"/>
      <c r="P13" s="53"/>
      <c r="Q13" s="31"/>
      <c r="R13" s="53"/>
      <c r="S13" s="42"/>
      <c r="T13" s="53"/>
      <c r="U13" s="31"/>
      <c r="V13" s="53"/>
      <c r="W13" s="42"/>
      <c r="X13" s="53"/>
    </row>
    <row r="14" spans="2:24" ht="14.1" customHeight="1" x14ac:dyDescent="0.15">
      <c r="B14" s="36"/>
      <c r="C14" s="37">
        <v>25</v>
      </c>
      <c r="D14" s="38"/>
      <c r="E14" s="36"/>
      <c r="F14" s="55"/>
      <c r="G14" s="38"/>
      <c r="H14" s="55"/>
      <c r="I14" s="36"/>
      <c r="J14" s="55"/>
      <c r="K14" s="38"/>
      <c r="L14" s="55"/>
      <c r="M14" s="36"/>
      <c r="N14" s="55"/>
      <c r="O14" s="38"/>
      <c r="P14" s="55"/>
      <c r="Q14" s="36"/>
      <c r="R14" s="55"/>
      <c r="S14" s="38"/>
      <c r="T14" s="55"/>
      <c r="U14" s="36"/>
      <c r="V14" s="55"/>
      <c r="W14" s="38"/>
      <c r="X14" s="55"/>
    </row>
    <row r="15" spans="2:24" ht="14.1" customHeight="1" x14ac:dyDescent="0.15">
      <c r="B15" s="7" t="s">
        <v>453</v>
      </c>
      <c r="C15" s="14">
        <v>11</v>
      </c>
      <c r="D15" s="30"/>
      <c r="E15" s="31">
        <v>2573</v>
      </c>
      <c r="F15" s="53">
        <v>3150</v>
      </c>
      <c r="G15" s="42">
        <v>2818</v>
      </c>
      <c r="H15" s="53">
        <v>28652</v>
      </c>
      <c r="I15" s="31">
        <v>2048</v>
      </c>
      <c r="J15" s="53">
        <v>2520</v>
      </c>
      <c r="K15" s="42">
        <v>2256</v>
      </c>
      <c r="L15" s="53">
        <v>29754</v>
      </c>
      <c r="M15" s="31">
        <v>1365</v>
      </c>
      <c r="N15" s="53">
        <v>1785</v>
      </c>
      <c r="O15" s="42">
        <v>1563</v>
      </c>
      <c r="P15" s="53">
        <v>14538</v>
      </c>
      <c r="Q15" s="31">
        <v>4988</v>
      </c>
      <c r="R15" s="53">
        <v>5985</v>
      </c>
      <c r="S15" s="42">
        <v>5444</v>
      </c>
      <c r="T15" s="53">
        <v>7596</v>
      </c>
      <c r="U15" s="31">
        <v>3990</v>
      </c>
      <c r="V15" s="53">
        <v>4830</v>
      </c>
      <c r="W15" s="42">
        <v>4397</v>
      </c>
      <c r="X15" s="53">
        <v>10234</v>
      </c>
    </row>
    <row r="16" spans="2:24" ht="14.1" customHeight="1" x14ac:dyDescent="0.15">
      <c r="B16" s="7"/>
      <c r="C16" s="14">
        <v>12</v>
      </c>
      <c r="D16" s="30"/>
      <c r="E16" s="31">
        <v>2793</v>
      </c>
      <c r="F16" s="53">
        <v>3308</v>
      </c>
      <c r="G16" s="42">
        <v>3080</v>
      </c>
      <c r="H16" s="53">
        <v>37912</v>
      </c>
      <c r="I16" s="31">
        <v>2153</v>
      </c>
      <c r="J16" s="53">
        <v>2573</v>
      </c>
      <c r="K16" s="42">
        <v>2398</v>
      </c>
      <c r="L16" s="53">
        <v>31150</v>
      </c>
      <c r="M16" s="31">
        <v>1313</v>
      </c>
      <c r="N16" s="53">
        <v>1680</v>
      </c>
      <c r="O16" s="42">
        <v>1455</v>
      </c>
      <c r="P16" s="53">
        <v>17827</v>
      </c>
      <c r="Q16" s="31">
        <v>5040</v>
      </c>
      <c r="R16" s="53">
        <v>5880</v>
      </c>
      <c r="S16" s="42">
        <v>5435</v>
      </c>
      <c r="T16" s="53">
        <v>8720</v>
      </c>
      <c r="U16" s="31">
        <v>4200</v>
      </c>
      <c r="V16" s="53">
        <v>4935</v>
      </c>
      <c r="W16" s="42">
        <v>4604</v>
      </c>
      <c r="X16" s="53">
        <v>14500</v>
      </c>
    </row>
    <row r="17" spans="2:24" ht="14.1" customHeight="1" x14ac:dyDescent="0.15">
      <c r="B17" s="7" t="s">
        <v>101</v>
      </c>
      <c r="C17" s="14">
        <v>1</v>
      </c>
      <c r="D17" s="30" t="s">
        <v>54</v>
      </c>
      <c r="E17" s="31">
        <v>2510</v>
      </c>
      <c r="F17" s="53">
        <v>3150</v>
      </c>
      <c r="G17" s="42">
        <v>2826</v>
      </c>
      <c r="H17" s="53">
        <v>17673</v>
      </c>
      <c r="I17" s="31">
        <v>1995</v>
      </c>
      <c r="J17" s="53">
        <v>2468</v>
      </c>
      <c r="K17" s="42">
        <v>2275</v>
      </c>
      <c r="L17" s="53">
        <v>17361</v>
      </c>
      <c r="M17" s="31">
        <v>1260</v>
      </c>
      <c r="N17" s="53">
        <v>1628</v>
      </c>
      <c r="O17" s="42">
        <v>1449</v>
      </c>
      <c r="P17" s="53">
        <v>13190</v>
      </c>
      <c r="Q17" s="31">
        <v>4725</v>
      </c>
      <c r="R17" s="53">
        <v>5880</v>
      </c>
      <c r="S17" s="42">
        <v>5341</v>
      </c>
      <c r="T17" s="53">
        <v>4192</v>
      </c>
      <c r="U17" s="31">
        <v>4095</v>
      </c>
      <c r="V17" s="53">
        <v>4935</v>
      </c>
      <c r="W17" s="42">
        <v>4486</v>
      </c>
      <c r="X17" s="53">
        <v>10250</v>
      </c>
    </row>
    <row r="18" spans="2:24" ht="14.1" customHeight="1" x14ac:dyDescent="0.15">
      <c r="B18" s="7"/>
      <c r="C18" s="14">
        <v>2</v>
      </c>
      <c r="D18" s="30"/>
      <c r="E18" s="31">
        <v>2415</v>
      </c>
      <c r="F18" s="53">
        <v>2835</v>
      </c>
      <c r="G18" s="42">
        <v>2606</v>
      </c>
      <c r="H18" s="53">
        <v>13333</v>
      </c>
      <c r="I18" s="31">
        <v>1995</v>
      </c>
      <c r="J18" s="53">
        <v>2415</v>
      </c>
      <c r="K18" s="42">
        <v>2219</v>
      </c>
      <c r="L18" s="53">
        <v>13806</v>
      </c>
      <c r="M18" s="31">
        <v>1313</v>
      </c>
      <c r="N18" s="53">
        <v>1680</v>
      </c>
      <c r="O18" s="42">
        <v>1496</v>
      </c>
      <c r="P18" s="53">
        <v>12108</v>
      </c>
      <c r="Q18" s="31">
        <v>4830</v>
      </c>
      <c r="R18" s="53">
        <v>5670</v>
      </c>
      <c r="S18" s="42">
        <v>5127</v>
      </c>
      <c r="T18" s="53">
        <v>4613</v>
      </c>
      <c r="U18" s="31">
        <v>4095</v>
      </c>
      <c r="V18" s="53">
        <v>4725</v>
      </c>
      <c r="W18" s="42">
        <v>4455</v>
      </c>
      <c r="X18" s="53">
        <v>8971</v>
      </c>
    </row>
    <row r="19" spans="2:24" ht="14.1" customHeight="1" x14ac:dyDescent="0.15">
      <c r="B19" s="7"/>
      <c r="C19" s="14">
        <v>3</v>
      </c>
      <c r="D19" s="30"/>
      <c r="E19" s="31">
        <v>2295</v>
      </c>
      <c r="F19" s="53">
        <v>2678</v>
      </c>
      <c r="G19" s="42">
        <v>2477</v>
      </c>
      <c r="H19" s="53">
        <v>21422</v>
      </c>
      <c r="I19" s="31">
        <v>1890</v>
      </c>
      <c r="J19" s="53">
        <v>2363</v>
      </c>
      <c r="K19" s="42">
        <v>2169</v>
      </c>
      <c r="L19" s="53">
        <v>17378</v>
      </c>
      <c r="M19" s="31">
        <v>1365</v>
      </c>
      <c r="N19" s="53">
        <v>1785</v>
      </c>
      <c r="O19" s="42">
        <v>1589</v>
      </c>
      <c r="P19" s="53">
        <v>16443</v>
      </c>
      <c r="Q19" s="31">
        <v>4725</v>
      </c>
      <c r="R19" s="53">
        <v>5565</v>
      </c>
      <c r="S19" s="42">
        <v>5069</v>
      </c>
      <c r="T19" s="53">
        <v>5191</v>
      </c>
      <c r="U19" s="31">
        <v>4095</v>
      </c>
      <c r="V19" s="53">
        <v>4725</v>
      </c>
      <c r="W19" s="42">
        <v>4412</v>
      </c>
      <c r="X19" s="53">
        <v>11462</v>
      </c>
    </row>
    <row r="20" spans="2:24" ht="14.1" customHeight="1" x14ac:dyDescent="0.15">
      <c r="B20" s="7"/>
      <c r="C20" s="14">
        <v>4</v>
      </c>
      <c r="D20" s="30"/>
      <c r="E20" s="31">
        <v>2258</v>
      </c>
      <c r="F20" s="53">
        <v>2625</v>
      </c>
      <c r="G20" s="42">
        <v>2459</v>
      </c>
      <c r="H20" s="53">
        <v>21266</v>
      </c>
      <c r="I20" s="31">
        <v>1943</v>
      </c>
      <c r="J20" s="53">
        <v>2363</v>
      </c>
      <c r="K20" s="42">
        <v>2138</v>
      </c>
      <c r="L20" s="53">
        <v>18130</v>
      </c>
      <c r="M20" s="31">
        <v>1575</v>
      </c>
      <c r="N20" s="53">
        <v>1838</v>
      </c>
      <c r="O20" s="42">
        <v>1686</v>
      </c>
      <c r="P20" s="53">
        <v>9750</v>
      </c>
      <c r="Q20" s="31">
        <v>4725</v>
      </c>
      <c r="R20" s="53">
        <v>5670</v>
      </c>
      <c r="S20" s="42">
        <v>5202</v>
      </c>
      <c r="T20" s="53">
        <v>4620</v>
      </c>
      <c r="U20" s="31">
        <v>4200</v>
      </c>
      <c r="V20" s="53">
        <v>4830</v>
      </c>
      <c r="W20" s="42">
        <v>4456</v>
      </c>
      <c r="X20" s="53">
        <v>7444</v>
      </c>
    </row>
    <row r="21" spans="2:24" ht="14.1" customHeight="1" x14ac:dyDescent="0.15">
      <c r="B21" s="7"/>
      <c r="C21" s="14">
        <v>5</v>
      </c>
      <c r="D21" s="30"/>
      <c r="E21" s="31">
        <v>2153</v>
      </c>
      <c r="F21" s="53">
        <v>2625</v>
      </c>
      <c r="G21" s="42">
        <v>2475</v>
      </c>
      <c r="H21" s="53">
        <v>27390</v>
      </c>
      <c r="I21" s="31">
        <v>1943</v>
      </c>
      <c r="J21" s="53">
        <v>2363</v>
      </c>
      <c r="K21" s="42">
        <v>2145</v>
      </c>
      <c r="L21" s="53">
        <v>27894</v>
      </c>
      <c r="M21" s="31">
        <v>1575</v>
      </c>
      <c r="N21" s="53">
        <v>1890</v>
      </c>
      <c r="O21" s="42">
        <v>1709</v>
      </c>
      <c r="P21" s="53">
        <v>13262</v>
      </c>
      <c r="Q21" s="31">
        <v>4830</v>
      </c>
      <c r="R21" s="53">
        <v>5618</v>
      </c>
      <c r="S21" s="42">
        <v>5244</v>
      </c>
      <c r="T21" s="53">
        <v>6579</v>
      </c>
      <c r="U21" s="31">
        <v>4200</v>
      </c>
      <c r="V21" s="53">
        <v>4725</v>
      </c>
      <c r="W21" s="42">
        <v>4478</v>
      </c>
      <c r="X21" s="53">
        <v>10317</v>
      </c>
    </row>
    <row r="22" spans="2:24" ht="14.1" customHeight="1" x14ac:dyDescent="0.15">
      <c r="B22" s="7"/>
      <c r="C22" s="14">
        <v>6</v>
      </c>
      <c r="D22" s="30"/>
      <c r="E22" s="31">
        <v>2100</v>
      </c>
      <c r="F22" s="53">
        <v>2520</v>
      </c>
      <c r="G22" s="42">
        <v>2339</v>
      </c>
      <c r="H22" s="53">
        <v>29764</v>
      </c>
      <c r="I22" s="31">
        <v>1848</v>
      </c>
      <c r="J22" s="53">
        <v>2258</v>
      </c>
      <c r="K22" s="42">
        <v>2064</v>
      </c>
      <c r="L22" s="53">
        <v>26588</v>
      </c>
      <c r="M22" s="31">
        <v>1575</v>
      </c>
      <c r="N22" s="53">
        <v>1853</v>
      </c>
      <c r="O22" s="42">
        <v>1707</v>
      </c>
      <c r="P22" s="53">
        <v>15716</v>
      </c>
      <c r="Q22" s="31">
        <v>4935</v>
      </c>
      <c r="R22" s="53">
        <v>5565</v>
      </c>
      <c r="S22" s="42">
        <v>5248</v>
      </c>
      <c r="T22" s="53">
        <v>6561</v>
      </c>
      <c r="U22" s="31">
        <v>3885</v>
      </c>
      <c r="V22" s="53">
        <v>4620</v>
      </c>
      <c r="W22" s="42">
        <v>4317</v>
      </c>
      <c r="X22" s="53">
        <v>11425</v>
      </c>
    </row>
    <row r="23" spans="2:24" ht="14.1" customHeight="1" x14ac:dyDescent="0.15">
      <c r="B23" s="7"/>
      <c r="C23" s="14">
        <v>7</v>
      </c>
      <c r="D23" s="30"/>
      <c r="E23" s="31">
        <v>2153</v>
      </c>
      <c r="F23" s="53">
        <v>2573</v>
      </c>
      <c r="G23" s="42">
        <v>2358</v>
      </c>
      <c r="H23" s="53">
        <v>19873</v>
      </c>
      <c r="I23" s="31">
        <v>1831</v>
      </c>
      <c r="J23" s="53">
        <v>2205</v>
      </c>
      <c r="K23" s="42">
        <v>2006</v>
      </c>
      <c r="L23" s="53">
        <v>18559</v>
      </c>
      <c r="M23" s="31">
        <v>1575</v>
      </c>
      <c r="N23" s="53">
        <v>1890</v>
      </c>
      <c r="O23" s="42">
        <v>1724</v>
      </c>
      <c r="P23" s="53">
        <v>12128</v>
      </c>
      <c r="Q23" s="31">
        <v>4935</v>
      </c>
      <c r="R23" s="53">
        <v>5565</v>
      </c>
      <c r="S23" s="42">
        <v>5278</v>
      </c>
      <c r="T23" s="53">
        <v>4376</v>
      </c>
      <c r="U23" s="31">
        <v>3885</v>
      </c>
      <c r="V23" s="53">
        <v>4620</v>
      </c>
      <c r="W23" s="42">
        <v>4232</v>
      </c>
      <c r="X23" s="53">
        <v>7501</v>
      </c>
    </row>
    <row r="24" spans="2:24" ht="14.1" customHeight="1" x14ac:dyDescent="0.15">
      <c r="B24" s="7"/>
      <c r="C24" s="14">
        <v>8</v>
      </c>
      <c r="D24" s="30"/>
      <c r="E24" s="31">
        <v>2205</v>
      </c>
      <c r="F24" s="53">
        <v>2625</v>
      </c>
      <c r="G24" s="42">
        <v>2420</v>
      </c>
      <c r="H24" s="53">
        <v>27533</v>
      </c>
      <c r="I24" s="31">
        <v>1838</v>
      </c>
      <c r="J24" s="53">
        <v>2310</v>
      </c>
      <c r="K24" s="42">
        <v>2031</v>
      </c>
      <c r="L24" s="53">
        <v>23916</v>
      </c>
      <c r="M24" s="31">
        <v>1523</v>
      </c>
      <c r="N24" s="53">
        <v>1838</v>
      </c>
      <c r="O24" s="42">
        <v>1702</v>
      </c>
      <c r="P24" s="53">
        <v>12781</v>
      </c>
      <c r="Q24" s="31">
        <v>4935</v>
      </c>
      <c r="R24" s="53">
        <v>5565</v>
      </c>
      <c r="S24" s="42">
        <v>5245</v>
      </c>
      <c r="T24" s="53">
        <v>5422</v>
      </c>
      <c r="U24" s="31">
        <v>3885</v>
      </c>
      <c r="V24" s="53">
        <v>4620</v>
      </c>
      <c r="W24" s="42">
        <v>4263</v>
      </c>
      <c r="X24" s="53">
        <v>8709</v>
      </c>
    </row>
    <row r="25" spans="2:24" ht="14.1" customHeight="1" x14ac:dyDescent="0.15">
      <c r="B25" s="7"/>
      <c r="C25" s="14">
        <v>9</v>
      </c>
      <c r="D25" s="9"/>
      <c r="E25" s="31">
        <v>2310</v>
      </c>
      <c r="F25" s="31">
        <v>2730</v>
      </c>
      <c r="G25" s="31">
        <v>2526.2248050445878</v>
      </c>
      <c r="H25" s="31">
        <v>28355.3</v>
      </c>
      <c r="I25" s="31">
        <v>1837.5</v>
      </c>
      <c r="J25" s="31">
        <v>2362.5</v>
      </c>
      <c r="K25" s="31">
        <v>2095.5672586686001</v>
      </c>
      <c r="L25" s="31">
        <v>28916.2</v>
      </c>
      <c r="M25" s="31">
        <v>1554</v>
      </c>
      <c r="N25" s="31">
        <v>1837.5</v>
      </c>
      <c r="O25" s="31">
        <v>1689.2417605783544</v>
      </c>
      <c r="P25" s="31">
        <v>13157.8</v>
      </c>
      <c r="Q25" s="31">
        <v>4935</v>
      </c>
      <c r="R25" s="31">
        <v>5670</v>
      </c>
      <c r="S25" s="31">
        <v>5302.3733597632472</v>
      </c>
      <c r="T25" s="31">
        <v>8212.7999999999993</v>
      </c>
      <c r="U25" s="31">
        <v>3780</v>
      </c>
      <c r="V25" s="31">
        <v>4515</v>
      </c>
      <c r="W25" s="31">
        <v>4171.9705849306756</v>
      </c>
      <c r="X25" s="53">
        <v>10531</v>
      </c>
    </row>
    <row r="26" spans="2:24" ht="14.1" customHeight="1" x14ac:dyDescent="0.15">
      <c r="B26" s="7"/>
      <c r="C26" s="14">
        <v>10</v>
      </c>
      <c r="D26" s="30"/>
      <c r="E26" s="53">
        <v>2520</v>
      </c>
      <c r="F26" s="53">
        <v>2887.5</v>
      </c>
      <c r="G26" s="53">
        <v>2715.3100212266781</v>
      </c>
      <c r="H26" s="53">
        <v>23187.200000000001</v>
      </c>
      <c r="I26" s="53">
        <v>1995</v>
      </c>
      <c r="J26" s="53">
        <v>2415</v>
      </c>
      <c r="K26" s="53">
        <v>2214.9017388114453</v>
      </c>
      <c r="L26" s="53">
        <v>20837.400000000001</v>
      </c>
      <c r="M26" s="53">
        <v>1522.5</v>
      </c>
      <c r="N26" s="53">
        <v>1785</v>
      </c>
      <c r="O26" s="53">
        <v>1630.7950641180742</v>
      </c>
      <c r="P26" s="53">
        <v>12890.7</v>
      </c>
      <c r="Q26" s="53">
        <v>5040</v>
      </c>
      <c r="R26" s="53">
        <v>5827.5</v>
      </c>
      <c r="S26" s="53">
        <v>5448.7285663986859</v>
      </c>
      <c r="T26" s="53">
        <v>7067.6</v>
      </c>
      <c r="U26" s="53">
        <v>3885</v>
      </c>
      <c r="V26" s="53">
        <v>4515</v>
      </c>
      <c r="W26" s="53">
        <v>4193.0019685039379</v>
      </c>
      <c r="X26" s="53">
        <v>9632.1</v>
      </c>
    </row>
    <row r="27" spans="2:24" ht="14.1" customHeight="1" x14ac:dyDescent="0.15">
      <c r="B27" s="10"/>
      <c r="C27" s="6">
        <v>11</v>
      </c>
      <c r="D27" s="18"/>
      <c r="E27" s="55">
        <v>2677.5</v>
      </c>
      <c r="F27" s="55">
        <v>3150</v>
      </c>
      <c r="G27" s="55">
        <v>2904.3452931652596</v>
      </c>
      <c r="H27" s="55">
        <v>19647.3</v>
      </c>
      <c r="I27" s="55">
        <v>2100</v>
      </c>
      <c r="J27" s="55">
        <v>2520</v>
      </c>
      <c r="K27" s="55">
        <v>2310.6629068205852</v>
      </c>
      <c r="L27" s="55">
        <v>20640.2</v>
      </c>
      <c r="M27" s="55">
        <v>1417.5</v>
      </c>
      <c r="N27" s="55">
        <v>1837.5</v>
      </c>
      <c r="O27" s="55">
        <v>1591.1414521675697</v>
      </c>
      <c r="P27" s="55">
        <v>11473.3</v>
      </c>
      <c r="Q27" s="55">
        <v>5250</v>
      </c>
      <c r="R27" s="55">
        <v>6090</v>
      </c>
      <c r="S27" s="55">
        <v>5602.2910680824489</v>
      </c>
      <c r="T27" s="55">
        <v>5683.5</v>
      </c>
      <c r="U27" s="55">
        <v>3885</v>
      </c>
      <c r="V27" s="55">
        <v>4725</v>
      </c>
      <c r="W27" s="55">
        <v>4236.7212471994035</v>
      </c>
      <c r="X27" s="54">
        <v>8288.4</v>
      </c>
    </row>
    <row r="28" spans="2:24" x14ac:dyDescent="0.15">
      <c r="B28" s="46"/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6"/>
      <c r="C29" s="57"/>
      <c r="D29" s="58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44" t="s">
        <v>79</v>
      </c>
      <c r="C30" s="57"/>
      <c r="D30" s="58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>
        <v>40486</v>
      </c>
      <c r="C31" s="113"/>
      <c r="D31" s="114">
        <v>40491</v>
      </c>
      <c r="E31" s="31">
        <v>2677.5</v>
      </c>
      <c r="F31" s="53">
        <v>2887.5</v>
      </c>
      <c r="G31" s="42">
        <v>2784.1764031197426</v>
      </c>
      <c r="H31" s="53">
        <v>6233.2</v>
      </c>
      <c r="I31" s="31">
        <v>2100</v>
      </c>
      <c r="J31" s="53">
        <v>2415</v>
      </c>
      <c r="K31" s="42">
        <v>2260.2401602849523</v>
      </c>
      <c r="L31" s="53">
        <v>6263.8</v>
      </c>
      <c r="M31" s="31">
        <v>1417.5</v>
      </c>
      <c r="N31" s="53">
        <v>1785</v>
      </c>
      <c r="O31" s="42">
        <v>1576.3096307991259</v>
      </c>
      <c r="P31" s="53">
        <v>2667.3</v>
      </c>
      <c r="Q31" s="65">
        <v>5250</v>
      </c>
      <c r="R31" s="66">
        <v>5827.5</v>
      </c>
      <c r="S31" s="64">
        <v>5501.9498313659378</v>
      </c>
      <c r="T31" s="53">
        <v>1676.2</v>
      </c>
      <c r="U31" s="31">
        <v>3885</v>
      </c>
      <c r="V31" s="53">
        <v>4725</v>
      </c>
      <c r="W31" s="42">
        <v>4189.4199830651996</v>
      </c>
      <c r="X31" s="53">
        <v>2380.1</v>
      </c>
    </row>
    <row r="32" spans="2:24" x14ac:dyDescent="0.15">
      <c r="B32" s="112" t="s">
        <v>80</v>
      </c>
      <c r="C32" s="113"/>
      <c r="D32" s="114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2">
        <v>40492</v>
      </c>
      <c r="C33" s="113"/>
      <c r="D33" s="114">
        <v>40498</v>
      </c>
      <c r="E33" s="76">
        <v>2730</v>
      </c>
      <c r="F33" s="77">
        <v>2992.5</v>
      </c>
      <c r="G33" s="57">
        <v>2890.5685387910526</v>
      </c>
      <c r="H33" s="77">
        <v>4895.3999999999996</v>
      </c>
      <c r="I33" s="76">
        <v>2152.5</v>
      </c>
      <c r="J33" s="77">
        <v>2467.5</v>
      </c>
      <c r="K33" s="57">
        <v>2310.9536054272899</v>
      </c>
      <c r="L33" s="77">
        <v>4478.3</v>
      </c>
      <c r="M33" s="76">
        <v>1417.5</v>
      </c>
      <c r="N33" s="77">
        <v>1785</v>
      </c>
      <c r="O33" s="57">
        <v>1569.1925287356323</v>
      </c>
      <c r="P33" s="77">
        <v>2779.7</v>
      </c>
      <c r="Q33" s="76">
        <v>5355</v>
      </c>
      <c r="R33" s="77">
        <v>5985</v>
      </c>
      <c r="S33" s="57">
        <v>5669.4428838951317</v>
      </c>
      <c r="T33" s="77">
        <v>1248.8</v>
      </c>
      <c r="U33" s="76">
        <v>3990</v>
      </c>
      <c r="V33" s="77">
        <v>4660.005000000001</v>
      </c>
      <c r="W33" s="57">
        <v>4203.2077310273626</v>
      </c>
      <c r="X33" s="77">
        <v>1655.3</v>
      </c>
    </row>
    <row r="34" spans="2:24" x14ac:dyDescent="0.15">
      <c r="B34" s="112" t="s">
        <v>81</v>
      </c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x14ac:dyDescent="0.15">
      <c r="B35" s="112">
        <v>40499</v>
      </c>
      <c r="C35" s="113"/>
      <c r="D35" s="114">
        <v>40504</v>
      </c>
      <c r="E35" s="76">
        <v>2730</v>
      </c>
      <c r="F35" s="77">
        <v>3045</v>
      </c>
      <c r="G35" s="57">
        <v>2927.9312632400492</v>
      </c>
      <c r="H35" s="77">
        <v>3305.5</v>
      </c>
      <c r="I35" s="76">
        <v>2152.5</v>
      </c>
      <c r="J35" s="77">
        <v>2520</v>
      </c>
      <c r="K35" s="57">
        <v>2330.9378453038667</v>
      </c>
      <c r="L35" s="77">
        <v>4067.3</v>
      </c>
      <c r="M35" s="76">
        <v>1470</v>
      </c>
      <c r="N35" s="77">
        <v>1837.5</v>
      </c>
      <c r="O35" s="57">
        <v>1614.5673057517658</v>
      </c>
      <c r="P35" s="77">
        <v>3090.2</v>
      </c>
      <c r="Q35" s="76">
        <v>5250</v>
      </c>
      <c r="R35" s="77">
        <v>6090</v>
      </c>
      <c r="S35" s="57">
        <v>5672.2413169319834</v>
      </c>
      <c r="T35" s="77">
        <v>1390.8</v>
      </c>
      <c r="U35" s="76">
        <v>3990</v>
      </c>
      <c r="V35" s="77">
        <v>4660.005000000001</v>
      </c>
      <c r="W35" s="57">
        <v>4214.7497883149881</v>
      </c>
      <c r="X35" s="77">
        <v>1524.7</v>
      </c>
    </row>
    <row r="36" spans="2:24" x14ac:dyDescent="0.15">
      <c r="B36" s="112" t="s">
        <v>82</v>
      </c>
      <c r="C36" s="113"/>
      <c r="D36" s="114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2">
        <v>40506</v>
      </c>
      <c r="C37" s="113"/>
      <c r="D37" s="114">
        <v>40512</v>
      </c>
      <c r="E37" s="65">
        <v>2730</v>
      </c>
      <c r="F37" s="66">
        <v>3150</v>
      </c>
      <c r="G37" s="66">
        <v>2945.5290555044462</v>
      </c>
      <c r="H37" s="81">
        <v>5213.2</v>
      </c>
      <c r="I37" s="65">
        <v>2100</v>
      </c>
      <c r="J37" s="66">
        <v>2520</v>
      </c>
      <c r="K37" s="66">
        <v>2329.3553426369508</v>
      </c>
      <c r="L37" s="81">
        <v>5830.8</v>
      </c>
      <c r="M37" s="65">
        <v>1470</v>
      </c>
      <c r="N37" s="66">
        <v>1785</v>
      </c>
      <c r="O37" s="66">
        <v>1595.0370399010203</v>
      </c>
      <c r="P37" s="81">
        <v>2936.1</v>
      </c>
      <c r="Q37" s="65">
        <v>5250</v>
      </c>
      <c r="R37" s="66">
        <v>5880</v>
      </c>
      <c r="S37" s="66">
        <v>5573.2526460211684</v>
      </c>
      <c r="T37" s="81">
        <v>1367.7</v>
      </c>
      <c r="U37" s="65">
        <v>3990</v>
      </c>
      <c r="V37" s="66">
        <v>4725</v>
      </c>
      <c r="W37" s="66">
        <v>4322.5663426488463</v>
      </c>
      <c r="X37" s="81">
        <v>2728.3</v>
      </c>
    </row>
    <row r="38" spans="2:24" ht="12" customHeight="1" x14ac:dyDescent="0.15">
      <c r="B38" s="112" t="s">
        <v>83</v>
      </c>
      <c r="C38" s="113"/>
      <c r="D38" s="114"/>
      <c r="E38" s="31"/>
      <c r="F38" s="53"/>
      <c r="G38" s="42"/>
      <c r="H38" s="53"/>
      <c r="I38" s="31"/>
      <c r="J38" s="53"/>
      <c r="K38" s="42"/>
      <c r="L38" s="53"/>
      <c r="M38" s="31"/>
      <c r="N38" s="53"/>
      <c r="O38" s="42"/>
      <c r="P38" s="53"/>
      <c r="Q38" s="31"/>
      <c r="R38" s="53"/>
      <c r="S38" s="42"/>
      <c r="T38" s="53"/>
      <c r="U38" s="31"/>
      <c r="V38" s="53"/>
      <c r="W38" s="42"/>
      <c r="X38" s="53"/>
    </row>
    <row r="39" spans="2:24" ht="12" customHeight="1" x14ac:dyDescent="0.15">
      <c r="B39" s="115"/>
      <c r="C39" s="116"/>
      <c r="D39" s="117"/>
      <c r="E39" s="36"/>
      <c r="F39" s="55"/>
      <c r="G39" s="38"/>
      <c r="H39" s="55"/>
      <c r="I39" s="36"/>
      <c r="J39" s="55"/>
      <c r="K39" s="38"/>
      <c r="L39" s="55"/>
      <c r="M39" s="36"/>
      <c r="N39" s="55"/>
      <c r="O39" s="38"/>
      <c r="P39" s="55"/>
      <c r="Q39" s="36"/>
      <c r="R39" s="55"/>
      <c r="S39" s="38"/>
      <c r="T39" s="55"/>
      <c r="U39" s="36"/>
      <c r="V39" s="55"/>
      <c r="W39" s="38"/>
      <c r="X39" s="55"/>
    </row>
    <row r="40" spans="2:24" ht="6" customHeight="1" x14ac:dyDescent="0.15">
      <c r="B40" s="45"/>
      <c r="C40" s="57"/>
      <c r="D40" s="57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ht="12.75" customHeight="1" x14ac:dyDescent="0.15">
      <c r="B41" s="24" t="s">
        <v>35</v>
      </c>
      <c r="C41" s="35" t="s">
        <v>454</v>
      </c>
    </row>
    <row r="42" spans="2:24" ht="12.75" customHeight="1" x14ac:dyDescent="0.15">
      <c r="B42" s="25" t="s">
        <v>32</v>
      </c>
      <c r="C42" s="35" t="s">
        <v>37</v>
      </c>
    </row>
    <row r="43" spans="2:24" ht="12.75" customHeight="1" x14ac:dyDescent="0.15">
      <c r="B43" s="25"/>
    </row>
    <row r="44" spans="2:24" x14ac:dyDescent="0.15">
      <c r="B44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3:X39"/>
  <sheetViews>
    <sheetView zoomScale="75" workbookViewId="0">
      <selection activeCell="H27" sqref="H27"/>
    </sheetView>
  </sheetViews>
  <sheetFormatPr defaultColWidth="7.5" defaultRowHeight="12" x14ac:dyDescent="0.15"/>
  <cols>
    <col min="1" max="1" width="0.625" style="19" customWidth="1"/>
    <col min="2" max="2" width="5.625" style="19" customWidth="1"/>
    <col min="3" max="3" width="2.625" style="19" customWidth="1"/>
    <col min="4" max="5" width="5.25" style="19" customWidth="1"/>
    <col min="6" max="7" width="5.875" style="19" customWidth="1"/>
    <col min="8" max="8" width="7.75" style="19" customWidth="1"/>
    <col min="9" max="9" width="5.375" style="19" customWidth="1"/>
    <col min="10" max="11" width="5.875" style="19" customWidth="1"/>
    <col min="12" max="12" width="7.625" style="19" customWidth="1"/>
    <col min="13" max="13" width="5.375" style="19" customWidth="1"/>
    <col min="14" max="15" width="5.875" style="19" customWidth="1"/>
    <col min="16" max="16" width="7.75" style="19" customWidth="1"/>
    <col min="17" max="17" width="5.125" style="19" customWidth="1"/>
    <col min="18" max="19" width="5.875" style="19" customWidth="1"/>
    <col min="20" max="20" width="7.75" style="19" customWidth="1"/>
    <col min="21" max="21" width="5.375" style="19" customWidth="1"/>
    <col min="22" max="23" width="5.875" style="19" customWidth="1"/>
    <col min="24" max="24" width="7.75" style="19" customWidth="1"/>
    <col min="25" max="16384" width="7.5" style="19"/>
  </cols>
  <sheetData>
    <row r="3" spans="2:24" x14ac:dyDescent="0.15">
      <c r="B3" s="19" t="s">
        <v>374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6" t="s">
        <v>0</v>
      </c>
      <c r="D6" s="87"/>
      <c r="E6" s="92" t="s">
        <v>109</v>
      </c>
      <c r="F6" s="93"/>
      <c r="G6" s="93"/>
      <c r="H6" s="94"/>
      <c r="I6" s="92" t="s">
        <v>12</v>
      </c>
      <c r="J6" s="93"/>
      <c r="K6" s="93"/>
      <c r="L6" s="94"/>
      <c r="M6" s="92" t="s">
        <v>13</v>
      </c>
      <c r="N6" s="93"/>
      <c r="O6" s="93"/>
      <c r="P6" s="94"/>
      <c r="Q6" s="95" t="s">
        <v>110</v>
      </c>
      <c r="R6" s="96"/>
      <c r="S6" s="96"/>
      <c r="T6" s="97"/>
      <c r="U6" s="92" t="s">
        <v>15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31" t="s">
        <v>72</v>
      </c>
      <c r="C9" s="34">
        <v>20</v>
      </c>
      <c r="D9" s="33" t="s">
        <v>105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31"/>
      <c r="C10" s="34">
        <v>21</v>
      </c>
      <c r="D10" s="35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31"/>
      <c r="C11" s="34">
        <v>22</v>
      </c>
      <c r="D11" s="35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31"/>
      <c r="C12" s="34">
        <v>23</v>
      </c>
      <c r="D12" s="35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31"/>
      <c r="C13" s="34">
        <v>24</v>
      </c>
      <c r="D13" s="42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6"/>
      <c r="C14" s="37">
        <v>25</v>
      </c>
      <c r="D14" s="38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453</v>
      </c>
      <c r="C15" s="14">
        <v>11</v>
      </c>
      <c r="D15" s="30"/>
      <c r="E15" s="7">
        <v>1050</v>
      </c>
      <c r="F15" s="8">
        <v>1470</v>
      </c>
      <c r="G15" s="9">
        <v>1268</v>
      </c>
      <c r="H15" s="8">
        <v>46738</v>
      </c>
      <c r="I15" s="7">
        <v>1785</v>
      </c>
      <c r="J15" s="8">
        <v>2205</v>
      </c>
      <c r="K15" s="9">
        <v>2021</v>
      </c>
      <c r="L15" s="8">
        <v>11678</v>
      </c>
      <c r="M15" s="7">
        <v>1890</v>
      </c>
      <c r="N15" s="8">
        <v>2310</v>
      </c>
      <c r="O15" s="9">
        <v>2122</v>
      </c>
      <c r="P15" s="8">
        <v>11782</v>
      </c>
      <c r="Q15" s="7">
        <v>1890</v>
      </c>
      <c r="R15" s="8">
        <v>2310</v>
      </c>
      <c r="S15" s="9">
        <v>2128</v>
      </c>
      <c r="T15" s="8">
        <v>10485</v>
      </c>
      <c r="U15" s="7">
        <v>1785</v>
      </c>
      <c r="V15" s="8">
        <v>2100</v>
      </c>
      <c r="W15" s="9">
        <v>1995</v>
      </c>
      <c r="X15" s="8">
        <v>13539</v>
      </c>
    </row>
    <row r="16" spans="2:24" ht="14.1" customHeight="1" x14ac:dyDescent="0.15">
      <c r="B16" s="7"/>
      <c r="C16" s="14">
        <v>12</v>
      </c>
      <c r="D16" s="30"/>
      <c r="E16" s="7">
        <v>945</v>
      </c>
      <c r="F16" s="8">
        <v>1418</v>
      </c>
      <c r="G16" s="9">
        <v>1155</v>
      </c>
      <c r="H16" s="8">
        <v>47165</v>
      </c>
      <c r="I16" s="7">
        <v>1838</v>
      </c>
      <c r="J16" s="8">
        <v>2205</v>
      </c>
      <c r="K16" s="9">
        <v>2010</v>
      </c>
      <c r="L16" s="8">
        <v>11099</v>
      </c>
      <c r="M16" s="7">
        <v>1890</v>
      </c>
      <c r="N16" s="8">
        <v>2310</v>
      </c>
      <c r="O16" s="9">
        <v>2102</v>
      </c>
      <c r="P16" s="8">
        <v>10827</v>
      </c>
      <c r="Q16" s="7">
        <v>1890</v>
      </c>
      <c r="R16" s="8">
        <v>2310</v>
      </c>
      <c r="S16" s="9">
        <v>2106</v>
      </c>
      <c r="T16" s="8">
        <v>10358</v>
      </c>
      <c r="U16" s="7">
        <v>1785</v>
      </c>
      <c r="V16" s="8">
        <v>2153</v>
      </c>
      <c r="W16" s="9">
        <v>1999</v>
      </c>
      <c r="X16" s="8">
        <v>12670</v>
      </c>
    </row>
    <row r="17" spans="2:24" ht="14.1" customHeight="1" x14ac:dyDescent="0.15">
      <c r="B17" s="7" t="s">
        <v>101</v>
      </c>
      <c r="C17" s="14">
        <v>1</v>
      </c>
      <c r="D17" s="30" t="s">
        <v>54</v>
      </c>
      <c r="E17" s="7">
        <v>893</v>
      </c>
      <c r="F17" s="8">
        <v>1365</v>
      </c>
      <c r="G17" s="9">
        <v>1157</v>
      </c>
      <c r="H17" s="8">
        <v>12940</v>
      </c>
      <c r="I17" s="7">
        <v>1785</v>
      </c>
      <c r="J17" s="8">
        <v>2310</v>
      </c>
      <c r="K17" s="9">
        <v>2057</v>
      </c>
      <c r="L17" s="8">
        <v>3596</v>
      </c>
      <c r="M17" s="7">
        <v>1890</v>
      </c>
      <c r="N17" s="8">
        <v>2310</v>
      </c>
      <c r="O17" s="9">
        <v>2114</v>
      </c>
      <c r="P17" s="8">
        <v>3658</v>
      </c>
      <c r="Q17" s="7">
        <v>1890</v>
      </c>
      <c r="R17" s="8">
        <v>2310</v>
      </c>
      <c r="S17" s="9">
        <v>2125</v>
      </c>
      <c r="T17" s="8">
        <v>3883</v>
      </c>
      <c r="U17" s="7">
        <v>1785</v>
      </c>
      <c r="V17" s="8">
        <v>2205</v>
      </c>
      <c r="W17" s="9">
        <v>2021</v>
      </c>
      <c r="X17" s="8">
        <v>4632</v>
      </c>
    </row>
    <row r="18" spans="2:24" ht="14.1" customHeight="1" x14ac:dyDescent="0.15">
      <c r="B18" s="7"/>
      <c r="C18" s="14">
        <v>2</v>
      </c>
      <c r="D18" s="30"/>
      <c r="E18" s="7">
        <v>945</v>
      </c>
      <c r="F18" s="8">
        <v>1418</v>
      </c>
      <c r="G18" s="9">
        <v>1158</v>
      </c>
      <c r="H18" s="8">
        <v>10919</v>
      </c>
      <c r="I18" s="7">
        <v>1838</v>
      </c>
      <c r="J18" s="8">
        <v>2310</v>
      </c>
      <c r="K18" s="9">
        <v>2105</v>
      </c>
      <c r="L18" s="8">
        <v>3417</v>
      </c>
      <c r="M18" s="7">
        <v>1890</v>
      </c>
      <c r="N18" s="8">
        <v>2310</v>
      </c>
      <c r="O18" s="9">
        <v>2143</v>
      </c>
      <c r="P18" s="8">
        <v>3514</v>
      </c>
      <c r="Q18" s="7">
        <v>1890</v>
      </c>
      <c r="R18" s="8">
        <v>2310</v>
      </c>
      <c r="S18" s="9">
        <v>2146</v>
      </c>
      <c r="T18" s="8">
        <v>3212</v>
      </c>
      <c r="U18" s="7">
        <v>1785</v>
      </c>
      <c r="V18" s="8">
        <v>2205</v>
      </c>
      <c r="W18" s="9">
        <v>2015</v>
      </c>
      <c r="X18" s="8">
        <v>4394</v>
      </c>
    </row>
    <row r="19" spans="2:24" ht="14.1" customHeight="1" x14ac:dyDescent="0.15">
      <c r="B19" s="7"/>
      <c r="C19" s="14">
        <v>3</v>
      </c>
      <c r="D19" s="30"/>
      <c r="E19" s="7">
        <v>1155</v>
      </c>
      <c r="F19" s="8">
        <v>1575</v>
      </c>
      <c r="G19" s="9">
        <v>1340</v>
      </c>
      <c r="H19" s="8">
        <v>15006</v>
      </c>
      <c r="I19" s="7">
        <v>1838</v>
      </c>
      <c r="J19" s="8">
        <v>2310</v>
      </c>
      <c r="K19" s="9">
        <v>2114</v>
      </c>
      <c r="L19" s="8">
        <v>4874</v>
      </c>
      <c r="M19" s="7">
        <v>1890</v>
      </c>
      <c r="N19" s="8">
        <v>2310</v>
      </c>
      <c r="O19" s="9">
        <v>2171</v>
      </c>
      <c r="P19" s="8">
        <v>5011</v>
      </c>
      <c r="Q19" s="7">
        <v>1890</v>
      </c>
      <c r="R19" s="8">
        <v>2310</v>
      </c>
      <c r="S19" s="9">
        <v>2165</v>
      </c>
      <c r="T19" s="8">
        <v>4468</v>
      </c>
      <c r="U19" s="7">
        <v>1785</v>
      </c>
      <c r="V19" s="8">
        <v>2100</v>
      </c>
      <c r="W19" s="9">
        <v>1993</v>
      </c>
      <c r="X19" s="8">
        <v>5898</v>
      </c>
    </row>
    <row r="20" spans="2:24" ht="14.1" customHeight="1" x14ac:dyDescent="0.15">
      <c r="B20" s="7"/>
      <c r="C20" s="14">
        <v>4</v>
      </c>
      <c r="D20" s="30"/>
      <c r="E20" s="7">
        <v>1365</v>
      </c>
      <c r="F20" s="8">
        <v>1733</v>
      </c>
      <c r="G20" s="9">
        <v>1548</v>
      </c>
      <c r="H20" s="8">
        <v>27055</v>
      </c>
      <c r="I20" s="7">
        <v>1838</v>
      </c>
      <c r="J20" s="8">
        <v>2310</v>
      </c>
      <c r="K20" s="9">
        <v>2074</v>
      </c>
      <c r="L20" s="8">
        <v>6474</v>
      </c>
      <c r="M20" s="7">
        <v>1943</v>
      </c>
      <c r="N20" s="8">
        <v>2363</v>
      </c>
      <c r="O20" s="9">
        <v>2185</v>
      </c>
      <c r="P20" s="8">
        <v>5952</v>
      </c>
      <c r="Q20" s="7">
        <v>1943</v>
      </c>
      <c r="R20" s="8">
        <v>2363</v>
      </c>
      <c r="S20" s="9">
        <v>2190</v>
      </c>
      <c r="T20" s="8">
        <v>5698</v>
      </c>
      <c r="U20" s="7">
        <v>1785</v>
      </c>
      <c r="V20" s="8">
        <v>2100</v>
      </c>
      <c r="W20" s="9">
        <v>1972</v>
      </c>
      <c r="X20" s="8">
        <v>7384</v>
      </c>
    </row>
    <row r="21" spans="2:24" ht="14.1" customHeight="1" x14ac:dyDescent="0.15">
      <c r="B21" s="7"/>
      <c r="C21" s="14">
        <v>5</v>
      </c>
      <c r="D21" s="30"/>
      <c r="E21" s="7">
        <v>1523</v>
      </c>
      <c r="F21" s="8">
        <v>1764</v>
      </c>
      <c r="G21" s="9">
        <v>1628</v>
      </c>
      <c r="H21" s="8">
        <v>39075</v>
      </c>
      <c r="I21" s="7">
        <v>1838</v>
      </c>
      <c r="J21" s="8">
        <v>2258</v>
      </c>
      <c r="K21" s="9">
        <v>2053</v>
      </c>
      <c r="L21" s="8">
        <v>10349</v>
      </c>
      <c r="M21" s="7">
        <v>1943</v>
      </c>
      <c r="N21" s="8">
        <v>2387</v>
      </c>
      <c r="O21" s="9">
        <v>2182</v>
      </c>
      <c r="P21" s="8">
        <v>10652</v>
      </c>
      <c r="Q21" s="7">
        <v>1943</v>
      </c>
      <c r="R21" s="8">
        <v>2371</v>
      </c>
      <c r="S21" s="9">
        <v>2184</v>
      </c>
      <c r="T21" s="8">
        <v>9715</v>
      </c>
      <c r="U21" s="7">
        <v>1785</v>
      </c>
      <c r="V21" s="8">
        <v>2153</v>
      </c>
      <c r="W21" s="9">
        <v>1971</v>
      </c>
      <c r="X21" s="8">
        <v>13682</v>
      </c>
    </row>
    <row r="22" spans="2:24" ht="14.1" customHeight="1" x14ac:dyDescent="0.15">
      <c r="B22" s="7"/>
      <c r="C22" s="14">
        <v>6</v>
      </c>
      <c r="D22" s="30"/>
      <c r="E22" s="7">
        <v>1365</v>
      </c>
      <c r="F22" s="8">
        <v>1680</v>
      </c>
      <c r="G22" s="9">
        <v>1549</v>
      </c>
      <c r="H22" s="8">
        <v>38870</v>
      </c>
      <c r="I22" s="7">
        <v>1785</v>
      </c>
      <c r="J22" s="8">
        <v>2205</v>
      </c>
      <c r="K22" s="9">
        <v>1978</v>
      </c>
      <c r="L22" s="8">
        <v>8742</v>
      </c>
      <c r="M22" s="7">
        <v>1838</v>
      </c>
      <c r="N22" s="8">
        <v>2363</v>
      </c>
      <c r="O22" s="9">
        <v>2111</v>
      </c>
      <c r="P22" s="8">
        <v>9468</v>
      </c>
      <c r="Q22" s="7">
        <v>1838</v>
      </c>
      <c r="R22" s="8">
        <v>2310</v>
      </c>
      <c r="S22" s="9">
        <v>2099</v>
      </c>
      <c r="T22" s="8">
        <v>8253</v>
      </c>
      <c r="U22" s="7">
        <v>1680</v>
      </c>
      <c r="V22" s="8">
        <v>2100</v>
      </c>
      <c r="W22" s="9">
        <v>1902</v>
      </c>
      <c r="X22" s="8">
        <v>11431</v>
      </c>
    </row>
    <row r="23" spans="2:24" ht="14.1" customHeight="1" x14ac:dyDescent="0.15">
      <c r="B23" s="7"/>
      <c r="C23" s="14">
        <v>7</v>
      </c>
      <c r="D23" s="30"/>
      <c r="E23" s="7">
        <v>1418</v>
      </c>
      <c r="F23" s="8">
        <v>1680</v>
      </c>
      <c r="G23" s="9">
        <v>1540</v>
      </c>
      <c r="H23" s="8">
        <v>21569</v>
      </c>
      <c r="I23" s="7">
        <v>1733</v>
      </c>
      <c r="J23" s="8">
        <v>2100</v>
      </c>
      <c r="K23" s="9">
        <v>1918</v>
      </c>
      <c r="L23" s="8">
        <v>5100</v>
      </c>
      <c r="M23" s="7">
        <v>1838</v>
      </c>
      <c r="N23" s="8">
        <v>2205</v>
      </c>
      <c r="O23" s="9">
        <v>2055</v>
      </c>
      <c r="P23" s="8">
        <v>5539</v>
      </c>
      <c r="Q23" s="7">
        <v>1838</v>
      </c>
      <c r="R23" s="8">
        <v>2258</v>
      </c>
      <c r="S23" s="9">
        <v>2042</v>
      </c>
      <c r="T23" s="8">
        <v>4955</v>
      </c>
      <c r="U23" s="7">
        <v>1680</v>
      </c>
      <c r="V23" s="8">
        <v>1995</v>
      </c>
      <c r="W23" s="9">
        <v>1829</v>
      </c>
      <c r="X23" s="8">
        <v>6872</v>
      </c>
    </row>
    <row r="24" spans="2:24" ht="14.1" customHeight="1" x14ac:dyDescent="0.15">
      <c r="B24" s="7"/>
      <c r="C24" s="14">
        <v>8</v>
      </c>
      <c r="D24" s="30"/>
      <c r="E24" s="7">
        <v>1418</v>
      </c>
      <c r="F24" s="8">
        <v>1733</v>
      </c>
      <c r="G24" s="9">
        <v>1558</v>
      </c>
      <c r="H24" s="8">
        <v>34567</v>
      </c>
      <c r="I24" s="7">
        <v>1785</v>
      </c>
      <c r="J24" s="8">
        <v>2153</v>
      </c>
      <c r="K24" s="9">
        <v>1940</v>
      </c>
      <c r="L24" s="8">
        <v>8562</v>
      </c>
      <c r="M24" s="7">
        <v>1838</v>
      </c>
      <c r="N24" s="8">
        <v>2310</v>
      </c>
      <c r="O24" s="9">
        <v>2102</v>
      </c>
      <c r="P24" s="8">
        <v>8608</v>
      </c>
      <c r="Q24" s="7">
        <v>1838</v>
      </c>
      <c r="R24" s="8">
        <v>2310</v>
      </c>
      <c r="S24" s="9">
        <v>2097</v>
      </c>
      <c r="T24" s="8">
        <v>7422</v>
      </c>
      <c r="U24" s="7">
        <v>1680</v>
      </c>
      <c r="V24" s="8">
        <v>1995</v>
      </c>
      <c r="W24" s="9">
        <v>1838</v>
      </c>
      <c r="X24" s="8">
        <v>9842</v>
      </c>
    </row>
    <row r="25" spans="2:24" ht="14.1" customHeight="1" x14ac:dyDescent="0.15">
      <c r="B25" s="7"/>
      <c r="C25" s="14">
        <v>9</v>
      </c>
      <c r="D25" s="30"/>
      <c r="E25" s="7">
        <v>1313</v>
      </c>
      <c r="F25" s="8">
        <v>1659</v>
      </c>
      <c r="G25" s="9">
        <v>1489</v>
      </c>
      <c r="H25" s="8">
        <v>40630</v>
      </c>
      <c r="I25" s="7">
        <v>1733</v>
      </c>
      <c r="J25" s="8">
        <v>2100</v>
      </c>
      <c r="K25" s="9">
        <v>1929</v>
      </c>
      <c r="L25" s="8">
        <v>10388</v>
      </c>
      <c r="M25" s="7">
        <v>1838</v>
      </c>
      <c r="N25" s="8">
        <v>2310</v>
      </c>
      <c r="O25" s="9">
        <v>2117</v>
      </c>
      <c r="P25" s="8">
        <v>10621</v>
      </c>
      <c r="Q25" s="7">
        <v>1838</v>
      </c>
      <c r="R25" s="8">
        <v>2310</v>
      </c>
      <c r="S25" s="9">
        <v>2115</v>
      </c>
      <c r="T25" s="8">
        <v>9279</v>
      </c>
      <c r="U25" s="7">
        <v>1680</v>
      </c>
      <c r="V25" s="8">
        <v>1995</v>
      </c>
      <c r="W25" s="9">
        <v>1835</v>
      </c>
      <c r="X25" s="8">
        <v>14238</v>
      </c>
    </row>
    <row r="26" spans="2:24" ht="14.1" customHeight="1" x14ac:dyDescent="0.15">
      <c r="B26" s="7"/>
      <c r="C26" s="14">
        <v>10</v>
      </c>
      <c r="D26" s="30"/>
      <c r="E26" s="8">
        <v>1207.5</v>
      </c>
      <c r="F26" s="9">
        <v>1627.5</v>
      </c>
      <c r="G26" s="30">
        <v>1437.0798262929334</v>
      </c>
      <c r="H26" s="8">
        <v>28545.100000000002</v>
      </c>
      <c r="I26" s="8">
        <v>1785</v>
      </c>
      <c r="J26" s="8">
        <v>2205</v>
      </c>
      <c r="K26" s="8">
        <v>1989.2609375000004</v>
      </c>
      <c r="L26" s="8">
        <v>8452.2000000000007</v>
      </c>
      <c r="M26" s="8">
        <v>1890</v>
      </c>
      <c r="N26" s="8">
        <v>2310</v>
      </c>
      <c r="O26" s="8">
        <v>2122.8323409589475</v>
      </c>
      <c r="P26" s="8">
        <v>8063.3</v>
      </c>
      <c r="Q26" s="8">
        <v>1890</v>
      </c>
      <c r="R26" s="8">
        <v>2310</v>
      </c>
      <c r="S26" s="8">
        <v>2128.0507164251599</v>
      </c>
      <c r="T26" s="8">
        <v>7456.2000000000007</v>
      </c>
      <c r="U26" s="8">
        <v>1680</v>
      </c>
      <c r="V26" s="8">
        <v>1995</v>
      </c>
      <c r="W26" s="8">
        <v>1858.8341493268056</v>
      </c>
      <c r="X26" s="8">
        <v>12169.9</v>
      </c>
    </row>
    <row r="27" spans="2:24" ht="14.1" customHeight="1" x14ac:dyDescent="0.15">
      <c r="B27" s="10"/>
      <c r="C27" s="6">
        <v>11</v>
      </c>
      <c r="D27" s="18"/>
      <c r="E27" s="11">
        <v>1155</v>
      </c>
      <c r="F27" s="11">
        <v>1575</v>
      </c>
      <c r="G27" s="11">
        <v>1362.4628144549447</v>
      </c>
      <c r="H27" s="11">
        <v>24817.9</v>
      </c>
      <c r="I27" s="11">
        <v>1890</v>
      </c>
      <c r="J27" s="11">
        <v>2289</v>
      </c>
      <c r="K27" s="11">
        <v>2045.6333333333334</v>
      </c>
      <c r="L27" s="11">
        <v>7876.1</v>
      </c>
      <c r="M27" s="11">
        <v>1942.5</v>
      </c>
      <c r="N27" s="11">
        <v>2362.5</v>
      </c>
      <c r="O27" s="11">
        <v>2164.988508818813</v>
      </c>
      <c r="P27" s="11">
        <v>7421</v>
      </c>
      <c r="Q27" s="11">
        <v>1942.5</v>
      </c>
      <c r="R27" s="11">
        <v>2404.5</v>
      </c>
      <c r="S27" s="11">
        <v>2161.5980349153433</v>
      </c>
      <c r="T27" s="11">
        <v>6060.3</v>
      </c>
      <c r="U27" s="11">
        <v>1785</v>
      </c>
      <c r="V27" s="11">
        <v>2205</v>
      </c>
      <c r="W27" s="11">
        <v>1960.4527873020763</v>
      </c>
      <c r="X27" s="18">
        <v>9767.7999999999993</v>
      </c>
    </row>
    <row r="28" spans="2:24" ht="14.1" customHeight="1" x14ac:dyDescent="0.15">
      <c r="B28" s="46" t="s">
        <v>78</v>
      </c>
      <c r="C28" s="57"/>
      <c r="D28" s="5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6"/>
      <c r="C29" s="57"/>
      <c r="D29" s="58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44" t="s">
        <v>79</v>
      </c>
      <c r="C30" s="57"/>
      <c r="D30" s="58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112">
        <v>40486</v>
      </c>
      <c r="C31" s="113"/>
      <c r="D31" s="114">
        <v>40491</v>
      </c>
      <c r="E31" s="7">
        <v>1260</v>
      </c>
      <c r="F31" s="8">
        <v>1522.5</v>
      </c>
      <c r="G31" s="9">
        <v>1373.8964826357962</v>
      </c>
      <c r="H31" s="8">
        <v>8445.2999999999993</v>
      </c>
      <c r="I31" s="7">
        <v>1890</v>
      </c>
      <c r="J31" s="8">
        <v>2205</v>
      </c>
      <c r="K31" s="9">
        <v>2027.4016199130781</v>
      </c>
      <c r="L31" s="8">
        <v>2789</v>
      </c>
      <c r="M31" s="7">
        <v>1942.5</v>
      </c>
      <c r="N31" s="8">
        <v>2362.5</v>
      </c>
      <c r="O31" s="9">
        <v>2152.069992553982</v>
      </c>
      <c r="P31" s="8">
        <v>2696.6</v>
      </c>
      <c r="Q31" s="7">
        <v>1942.5</v>
      </c>
      <c r="R31" s="8">
        <v>2362.5</v>
      </c>
      <c r="S31" s="9">
        <v>2148.7613445378147</v>
      </c>
      <c r="T31" s="8">
        <v>1957.2</v>
      </c>
      <c r="U31" s="7">
        <v>1785</v>
      </c>
      <c r="V31" s="8">
        <v>2047.5</v>
      </c>
      <c r="W31" s="9">
        <v>1900.8636871508374</v>
      </c>
      <c r="X31" s="8">
        <v>3237.4</v>
      </c>
    </row>
    <row r="32" spans="2:24" ht="14.1" customHeight="1" x14ac:dyDescent="0.15">
      <c r="B32" s="112" t="s">
        <v>80</v>
      </c>
      <c r="C32" s="113"/>
      <c r="D32" s="114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112">
        <v>40492</v>
      </c>
      <c r="C33" s="113"/>
      <c r="D33" s="114">
        <v>40498</v>
      </c>
      <c r="E33" s="76">
        <v>1207.5</v>
      </c>
      <c r="F33" s="77">
        <v>1522.5</v>
      </c>
      <c r="G33" s="57">
        <v>1363.7800315084676</v>
      </c>
      <c r="H33" s="66">
        <v>5503.8</v>
      </c>
      <c r="I33" s="76">
        <v>1890</v>
      </c>
      <c r="J33" s="77">
        <v>2205</v>
      </c>
      <c r="K33" s="57">
        <v>2045.7831601466996</v>
      </c>
      <c r="L33" s="66">
        <v>1725.1</v>
      </c>
      <c r="M33" s="76">
        <v>1995</v>
      </c>
      <c r="N33" s="77">
        <v>2362.5</v>
      </c>
      <c r="O33" s="57">
        <v>2167.8265524625263</v>
      </c>
      <c r="P33" s="66">
        <v>1422.8</v>
      </c>
      <c r="Q33" s="76">
        <v>1995</v>
      </c>
      <c r="R33" s="77">
        <v>2310</v>
      </c>
      <c r="S33" s="57">
        <v>2159.4806711979613</v>
      </c>
      <c r="T33" s="66">
        <v>1189</v>
      </c>
      <c r="U33" s="76">
        <v>1837.5</v>
      </c>
      <c r="V33" s="77">
        <v>2100</v>
      </c>
      <c r="W33" s="57">
        <v>1972.6936177841517</v>
      </c>
      <c r="X33" s="66">
        <v>1857.4</v>
      </c>
    </row>
    <row r="34" spans="2:24" ht="14.1" customHeight="1" x14ac:dyDescent="0.15">
      <c r="B34" s="112" t="s">
        <v>81</v>
      </c>
      <c r="C34" s="113"/>
      <c r="D34" s="114"/>
      <c r="E34" s="65"/>
      <c r="F34" s="66"/>
      <c r="G34" s="64"/>
      <c r="H34" s="66"/>
      <c r="I34" s="65"/>
      <c r="J34" s="66"/>
      <c r="K34" s="64"/>
      <c r="L34" s="66"/>
      <c r="M34" s="65"/>
      <c r="N34" s="66"/>
      <c r="O34" s="64"/>
      <c r="P34" s="66"/>
      <c r="Q34" s="65"/>
      <c r="R34" s="66"/>
      <c r="S34" s="64"/>
      <c r="T34" s="66"/>
      <c r="U34" s="65"/>
      <c r="V34" s="66"/>
      <c r="W34" s="64"/>
      <c r="X34" s="66"/>
    </row>
    <row r="35" spans="2:24" ht="14.1" customHeight="1" x14ac:dyDescent="0.15">
      <c r="B35" s="112">
        <v>40499</v>
      </c>
      <c r="C35" s="113"/>
      <c r="D35" s="114">
        <v>40504</v>
      </c>
      <c r="E35" s="76">
        <v>1155</v>
      </c>
      <c r="F35" s="77">
        <v>1575</v>
      </c>
      <c r="G35" s="57">
        <v>1370.2309040862478</v>
      </c>
      <c r="H35" s="77">
        <v>5151.2</v>
      </c>
      <c r="I35" s="76">
        <v>1890</v>
      </c>
      <c r="J35" s="77">
        <v>2205</v>
      </c>
      <c r="K35" s="57">
        <v>2050.5538366336636</v>
      </c>
      <c r="L35" s="77">
        <v>1624.4</v>
      </c>
      <c r="M35" s="76">
        <v>1995</v>
      </c>
      <c r="N35" s="77">
        <v>2310</v>
      </c>
      <c r="O35" s="57">
        <v>2174.1909713082387</v>
      </c>
      <c r="P35" s="77">
        <v>1345.8</v>
      </c>
      <c r="Q35" s="76">
        <v>1995</v>
      </c>
      <c r="R35" s="77">
        <v>2310</v>
      </c>
      <c r="S35" s="57">
        <v>2165.298319327731</v>
      </c>
      <c r="T35" s="77">
        <v>1141.7</v>
      </c>
      <c r="U35" s="76">
        <v>1837.5</v>
      </c>
      <c r="V35" s="77">
        <v>2100</v>
      </c>
      <c r="W35" s="57">
        <v>1975.5617633895276</v>
      </c>
      <c r="X35" s="77">
        <v>2131.8000000000002</v>
      </c>
    </row>
    <row r="36" spans="2:24" ht="14.1" customHeight="1" x14ac:dyDescent="0.15">
      <c r="B36" s="112" t="s">
        <v>82</v>
      </c>
      <c r="C36" s="113"/>
      <c r="D36" s="114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112">
        <v>40506</v>
      </c>
      <c r="C37" s="113"/>
      <c r="D37" s="114">
        <v>40512</v>
      </c>
      <c r="E37" s="65">
        <v>1155</v>
      </c>
      <c r="F37" s="66">
        <v>1522.5</v>
      </c>
      <c r="G37" s="66">
        <v>1335.8076625785839</v>
      </c>
      <c r="H37" s="81">
        <v>5717.6</v>
      </c>
      <c r="I37" s="65">
        <v>1890</v>
      </c>
      <c r="J37" s="66">
        <v>2289</v>
      </c>
      <c r="K37" s="66">
        <v>2088.2638700947227</v>
      </c>
      <c r="L37" s="81">
        <v>1737.6</v>
      </c>
      <c r="M37" s="65">
        <v>1995</v>
      </c>
      <c r="N37" s="66">
        <v>2362.5</v>
      </c>
      <c r="O37" s="66">
        <v>2179.7554961378487</v>
      </c>
      <c r="P37" s="81">
        <v>1955.8</v>
      </c>
      <c r="Q37" s="65">
        <v>1995</v>
      </c>
      <c r="R37" s="66">
        <v>2404.5</v>
      </c>
      <c r="S37" s="66">
        <v>2182.2624947501054</v>
      </c>
      <c r="T37" s="81">
        <v>1772.4</v>
      </c>
      <c r="U37" s="65">
        <v>1837.5</v>
      </c>
      <c r="V37" s="66">
        <v>2205</v>
      </c>
      <c r="W37" s="66">
        <v>2013.4011976047905</v>
      </c>
      <c r="X37" s="81">
        <v>2541.1999999999998</v>
      </c>
    </row>
    <row r="38" spans="2:24" s="9" customFormat="1" ht="14.1" customHeight="1" x14ac:dyDescent="0.15">
      <c r="B38" s="112" t="s">
        <v>83</v>
      </c>
      <c r="C38" s="113"/>
      <c r="D38" s="114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115"/>
      <c r="C39" s="116"/>
      <c r="D39" s="117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phoneticPr fontId="7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3:X39"/>
  <sheetViews>
    <sheetView zoomScale="75" workbookViewId="0">
      <selection activeCell="H27" sqref="H27"/>
    </sheetView>
  </sheetViews>
  <sheetFormatPr defaultColWidth="7.5" defaultRowHeight="12" x14ac:dyDescent="0.15"/>
  <cols>
    <col min="1" max="1" width="1.625" style="19" customWidth="1"/>
    <col min="2" max="2" width="6.75" style="19" customWidth="1"/>
    <col min="3" max="3" width="3.125" style="19" customWidth="1"/>
    <col min="4" max="4" width="6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374</v>
      </c>
    </row>
    <row r="4" spans="2:24" x14ac:dyDescent="0.15">
      <c r="L4" s="20" t="s">
        <v>10</v>
      </c>
      <c r="X4" s="20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43"/>
      <c r="C6" s="86" t="s">
        <v>0</v>
      </c>
      <c r="D6" s="87"/>
      <c r="E6" s="92" t="s">
        <v>111</v>
      </c>
      <c r="F6" s="93"/>
      <c r="G6" s="93"/>
      <c r="H6" s="94"/>
      <c r="I6" s="89" t="s">
        <v>16</v>
      </c>
      <c r="J6" s="90"/>
      <c r="K6" s="90"/>
      <c r="L6" s="91"/>
      <c r="M6" s="7"/>
      <c r="N6" s="9"/>
    </row>
    <row r="7" spans="2:24" x14ac:dyDescent="0.15">
      <c r="B7" s="44" t="s">
        <v>4</v>
      </c>
      <c r="C7" s="45"/>
      <c r="D7" s="88"/>
      <c r="E7" s="1" t="s">
        <v>14</v>
      </c>
      <c r="F7" s="2" t="s">
        <v>6</v>
      </c>
      <c r="G7" s="2" t="s">
        <v>7</v>
      </c>
      <c r="H7" s="98" t="s">
        <v>8</v>
      </c>
      <c r="I7" s="1" t="s">
        <v>5</v>
      </c>
      <c r="J7" s="2" t="s">
        <v>6</v>
      </c>
      <c r="K7" s="2" t="s">
        <v>7</v>
      </c>
      <c r="L7" s="98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99"/>
      <c r="I8" s="4"/>
      <c r="J8" s="5"/>
      <c r="K8" s="5" t="s">
        <v>9</v>
      </c>
      <c r="L8" s="99"/>
    </row>
    <row r="9" spans="2:24" ht="14.1" customHeight="1" x14ac:dyDescent="0.15">
      <c r="B9" s="31" t="s">
        <v>72</v>
      </c>
      <c r="C9" s="34">
        <v>20</v>
      </c>
      <c r="D9" s="33" t="s">
        <v>105</v>
      </c>
      <c r="E9" s="7">
        <v>1103</v>
      </c>
      <c r="F9" s="8">
        <v>1575</v>
      </c>
      <c r="G9" s="8">
        <v>1365</v>
      </c>
      <c r="H9" s="30">
        <v>7456</v>
      </c>
      <c r="I9" s="7">
        <v>2100</v>
      </c>
      <c r="J9" s="8">
        <v>2783</v>
      </c>
      <c r="K9" s="8">
        <v>2546</v>
      </c>
      <c r="L9" s="30">
        <v>108620</v>
      </c>
    </row>
    <row r="10" spans="2:24" ht="14.1" customHeight="1" x14ac:dyDescent="0.15">
      <c r="B10" s="31"/>
      <c r="C10" s="34">
        <v>21</v>
      </c>
      <c r="D10" s="35"/>
      <c r="E10" s="7">
        <v>945</v>
      </c>
      <c r="F10" s="8">
        <v>1575</v>
      </c>
      <c r="G10" s="8">
        <v>1290</v>
      </c>
      <c r="H10" s="30">
        <v>136215</v>
      </c>
      <c r="I10" s="7">
        <v>1785</v>
      </c>
      <c r="J10" s="8">
        <v>2625</v>
      </c>
      <c r="K10" s="8">
        <v>2255</v>
      </c>
      <c r="L10" s="30">
        <v>1075905</v>
      </c>
    </row>
    <row r="11" spans="2:24" ht="14.1" customHeight="1" x14ac:dyDescent="0.15">
      <c r="B11" s="31"/>
      <c r="C11" s="34">
        <v>22</v>
      </c>
      <c r="D11" s="35"/>
      <c r="E11" s="7"/>
      <c r="F11" s="8"/>
      <c r="G11" s="8"/>
      <c r="H11" s="30"/>
      <c r="I11" s="7"/>
      <c r="J11" s="8"/>
      <c r="K11" s="8"/>
      <c r="L11" s="30"/>
    </row>
    <row r="12" spans="2:24" ht="14.1" customHeight="1" x14ac:dyDescent="0.15">
      <c r="B12" s="31"/>
      <c r="C12" s="34">
        <v>23</v>
      </c>
      <c r="D12" s="35"/>
      <c r="E12" s="7"/>
      <c r="F12" s="8"/>
      <c r="G12" s="8"/>
      <c r="H12" s="30"/>
      <c r="I12" s="7"/>
      <c r="J12" s="8"/>
      <c r="K12" s="8"/>
      <c r="L12" s="30"/>
    </row>
    <row r="13" spans="2:24" ht="14.1" customHeight="1" x14ac:dyDescent="0.15">
      <c r="B13" s="31"/>
      <c r="C13" s="34">
        <v>24</v>
      </c>
      <c r="D13" s="42"/>
      <c r="E13" s="7"/>
      <c r="F13" s="8"/>
      <c r="G13" s="8"/>
      <c r="H13" s="30"/>
      <c r="I13" s="7"/>
      <c r="J13" s="8"/>
      <c r="K13" s="8"/>
      <c r="L13" s="30"/>
    </row>
    <row r="14" spans="2:24" ht="14.1" customHeight="1" x14ac:dyDescent="0.15">
      <c r="B14" s="36"/>
      <c r="C14" s="37">
        <v>25</v>
      </c>
      <c r="D14" s="38"/>
      <c r="E14" s="10"/>
      <c r="F14" s="11"/>
      <c r="G14" s="11"/>
      <c r="H14" s="18"/>
      <c r="I14" s="10"/>
      <c r="J14" s="11"/>
      <c r="K14" s="11"/>
      <c r="L14" s="18"/>
    </row>
    <row r="15" spans="2:24" ht="14.1" customHeight="1" x14ac:dyDescent="0.15">
      <c r="B15" s="7" t="s">
        <v>453</v>
      </c>
      <c r="C15" s="14">
        <v>11</v>
      </c>
      <c r="D15" s="30"/>
      <c r="E15" s="7">
        <v>1200</v>
      </c>
      <c r="F15" s="8">
        <v>1418</v>
      </c>
      <c r="G15" s="8">
        <v>1313</v>
      </c>
      <c r="H15" s="30">
        <v>15573</v>
      </c>
      <c r="I15" s="7">
        <v>2100</v>
      </c>
      <c r="J15" s="8">
        <v>2415</v>
      </c>
      <c r="K15" s="8">
        <v>2254</v>
      </c>
      <c r="L15" s="30">
        <v>104864</v>
      </c>
    </row>
    <row r="16" spans="2:24" ht="14.1" customHeight="1" x14ac:dyDescent="0.15">
      <c r="B16" s="7"/>
      <c r="C16" s="14">
        <v>12</v>
      </c>
      <c r="D16" s="30"/>
      <c r="E16" s="7">
        <v>1208</v>
      </c>
      <c r="F16" s="8">
        <v>1365</v>
      </c>
      <c r="G16" s="8">
        <v>1292</v>
      </c>
      <c r="H16" s="30">
        <v>12812</v>
      </c>
      <c r="I16" s="7">
        <v>2100</v>
      </c>
      <c r="J16" s="8">
        <v>2520</v>
      </c>
      <c r="K16" s="8">
        <v>2336</v>
      </c>
      <c r="L16" s="30">
        <v>123498</v>
      </c>
    </row>
    <row r="17" spans="2:12" ht="14.1" customHeight="1" x14ac:dyDescent="0.15">
      <c r="B17" s="7" t="s">
        <v>101</v>
      </c>
      <c r="C17" s="14">
        <v>1</v>
      </c>
      <c r="D17" s="30" t="s">
        <v>54</v>
      </c>
      <c r="E17" s="7">
        <v>1155</v>
      </c>
      <c r="F17" s="8">
        <v>1418</v>
      </c>
      <c r="G17" s="8">
        <v>1281</v>
      </c>
      <c r="H17" s="30">
        <v>9376</v>
      </c>
      <c r="I17" s="7">
        <v>2100</v>
      </c>
      <c r="J17" s="8">
        <v>2478</v>
      </c>
      <c r="K17" s="8">
        <v>2275</v>
      </c>
      <c r="L17" s="30">
        <v>43626</v>
      </c>
    </row>
    <row r="18" spans="2:12" ht="14.1" customHeight="1" x14ac:dyDescent="0.15">
      <c r="B18" s="7"/>
      <c r="C18" s="14">
        <v>2</v>
      </c>
      <c r="D18" s="30"/>
      <c r="E18" s="7">
        <v>1155</v>
      </c>
      <c r="F18" s="8">
        <v>1365</v>
      </c>
      <c r="G18" s="8">
        <v>1245</v>
      </c>
      <c r="H18" s="30">
        <v>7963</v>
      </c>
      <c r="I18" s="7">
        <v>2048</v>
      </c>
      <c r="J18" s="8">
        <v>2468</v>
      </c>
      <c r="K18" s="8">
        <v>2272</v>
      </c>
      <c r="L18" s="30">
        <v>51842</v>
      </c>
    </row>
    <row r="19" spans="2:12" ht="14.1" customHeight="1" x14ac:dyDescent="0.15">
      <c r="B19" s="7"/>
      <c r="C19" s="14">
        <v>3</v>
      </c>
      <c r="D19" s="30"/>
      <c r="E19" s="7">
        <v>1103</v>
      </c>
      <c r="F19" s="8">
        <v>1313</v>
      </c>
      <c r="G19" s="8">
        <v>1198</v>
      </c>
      <c r="H19" s="30">
        <v>8907</v>
      </c>
      <c r="I19" s="7">
        <v>2048</v>
      </c>
      <c r="J19" s="8">
        <v>2468</v>
      </c>
      <c r="K19" s="8">
        <v>2274</v>
      </c>
      <c r="L19" s="30">
        <v>57353</v>
      </c>
    </row>
    <row r="20" spans="2:12" ht="14.1" customHeight="1" x14ac:dyDescent="0.15">
      <c r="B20" s="7"/>
      <c r="C20" s="14">
        <v>4</v>
      </c>
      <c r="D20" s="30"/>
      <c r="E20" s="7">
        <v>1150</v>
      </c>
      <c r="F20" s="8">
        <v>1313</v>
      </c>
      <c r="G20" s="8">
        <v>1202</v>
      </c>
      <c r="H20" s="30">
        <v>7037</v>
      </c>
      <c r="I20" s="7">
        <v>2153</v>
      </c>
      <c r="J20" s="8">
        <v>2473</v>
      </c>
      <c r="K20" s="8">
        <v>2319</v>
      </c>
      <c r="L20" s="30">
        <v>63795</v>
      </c>
    </row>
    <row r="21" spans="2:12" ht="14.1" customHeight="1" x14ac:dyDescent="0.15">
      <c r="B21" s="7"/>
      <c r="C21" s="14">
        <v>5</v>
      </c>
      <c r="D21" s="30"/>
      <c r="E21" s="7">
        <v>1103</v>
      </c>
      <c r="F21" s="8">
        <v>1313</v>
      </c>
      <c r="G21" s="8">
        <v>1191</v>
      </c>
      <c r="H21" s="30">
        <v>11469</v>
      </c>
      <c r="I21" s="7">
        <v>2100</v>
      </c>
      <c r="J21" s="8">
        <v>2415</v>
      </c>
      <c r="K21" s="8">
        <v>2271</v>
      </c>
      <c r="L21" s="30">
        <v>115810</v>
      </c>
    </row>
    <row r="22" spans="2:12" ht="14.1" customHeight="1" x14ac:dyDescent="0.15">
      <c r="B22" s="7"/>
      <c r="C22" s="14">
        <v>6</v>
      </c>
      <c r="D22" s="30"/>
      <c r="E22" s="7">
        <v>1050</v>
      </c>
      <c r="F22" s="8">
        <v>1260</v>
      </c>
      <c r="G22" s="8">
        <v>1151</v>
      </c>
      <c r="H22" s="30">
        <v>11032</v>
      </c>
      <c r="I22" s="7">
        <v>1995</v>
      </c>
      <c r="J22" s="8">
        <v>2292</v>
      </c>
      <c r="K22" s="8">
        <v>2147</v>
      </c>
      <c r="L22" s="30">
        <v>85653</v>
      </c>
    </row>
    <row r="23" spans="2:12" ht="14.1" customHeight="1" x14ac:dyDescent="0.15">
      <c r="B23" s="7"/>
      <c r="C23" s="14">
        <v>7</v>
      </c>
      <c r="D23" s="30"/>
      <c r="E23" s="7">
        <v>998</v>
      </c>
      <c r="F23" s="8">
        <v>1208</v>
      </c>
      <c r="G23" s="8">
        <v>1121</v>
      </c>
      <c r="H23" s="30">
        <v>6677</v>
      </c>
      <c r="I23" s="7">
        <v>1995</v>
      </c>
      <c r="J23" s="8">
        <v>2248</v>
      </c>
      <c r="K23" s="8">
        <v>2139</v>
      </c>
      <c r="L23" s="30">
        <v>54146</v>
      </c>
    </row>
    <row r="24" spans="2:12" ht="14.1" customHeight="1" x14ac:dyDescent="0.15">
      <c r="B24" s="7"/>
      <c r="C24" s="14">
        <v>8</v>
      </c>
      <c r="D24" s="30"/>
      <c r="E24" s="7">
        <v>945</v>
      </c>
      <c r="F24" s="8">
        <v>1208</v>
      </c>
      <c r="G24" s="8">
        <v>1101</v>
      </c>
      <c r="H24" s="30">
        <v>6982</v>
      </c>
      <c r="I24" s="7">
        <v>1995</v>
      </c>
      <c r="J24" s="8">
        <v>2205</v>
      </c>
      <c r="K24" s="8">
        <v>2108</v>
      </c>
      <c r="L24" s="30">
        <v>68608</v>
      </c>
    </row>
    <row r="25" spans="2:12" ht="14.1" customHeight="1" x14ac:dyDescent="0.15">
      <c r="B25" s="7"/>
      <c r="C25" s="14">
        <v>9</v>
      </c>
      <c r="D25" s="30"/>
      <c r="E25" s="8">
        <v>998</v>
      </c>
      <c r="F25" s="30">
        <v>1208</v>
      </c>
      <c r="G25" s="8">
        <v>1110</v>
      </c>
      <c r="H25" s="30">
        <v>14670</v>
      </c>
      <c r="I25" s="7">
        <v>1995</v>
      </c>
      <c r="J25" s="8">
        <v>2310</v>
      </c>
      <c r="K25" s="8">
        <v>2140</v>
      </c>
      <c r="L25" s="30">
        <v>97791</v>
      </c>
    </row>
    <row r="26" spans="2:12" ht="14.1" customHeight="1" x14ac:dyDescent="0.15">
      <c r="B26" s="7"/>
      <c r="C26" s="14">
        <v>10</v>
      </c>
      <c r="D26" s="30"/>
      <c r="E26" s="8">
        <v>997.5</v>
      </c>
      <c r="F26" s="8">
        <v>1260</v>
      </c>
      <c r="G26" s="8">
        <v>1151.2825728422208</v>
      </c>
      <c r="H26" s="8">
        <v>11118.3</v>
      </c>
      <c r="I26" s="8">
        <v>2047.5</v>
      </c>
      <c r="J26" s="8">
        <v>2310</v>
      </c>
      <c r="K26" s="8">
        <v>2192.511316521146</v>
      </c>
      <c r="L26" s="8">
        <v>79408.700000000012</v>
      </c>
    </row>
    <row r="27" spans="2:12" ht="14.1" customHeight="1" x14ac:dyDescent="0.15">
      <c r="B27" s="10"/>
      <c r="C27" s="6">
        <v>11</v>
      </c>
      <c r="D27" s="18"/>
      <c r="E27" s="11">
        <v>1050</v>
      </c>
      <c r="F27" s="11">
        <v>1323</v>
      </c>
      <c r="G27" s="11">
        <v>1205.4873561328511</v>
      </c>
      <c r="H27" s="11">
        <v>10899.2</v>
      </c>
      <c r="I27" s="11">
        <v>2100</v>
      </c>
      <c r="J27" s="11">
        <v>2415</v>
      </c>
      <c r="K27" s="11">
        <v>2236.5280657925769</v>
      </c>
      <c r="L27" s="18">
        <v>80742.700000000012</v>
      </c>
    </row>
    <row r="28" spans="2:12" ht="14.1" customHeight="1" x14ac:dyDescent="0.15">
      <c r="B28" s="46"/>
      <c r="C28" s="57"/>
      <c r="D28" s="58"/>
      <c r="E28" s="8"/>
      <c r="F28" s="8"/>
      <c r="G28" s="8"/>
      <c r="H28" s="8"/>
      <c r="I28" s="7"/>
      <c r="J28" s="8"/>
      <c r="K28" s="8"/>
      <c r="L28" s="30"/>
    </row>
    <row r="29" spans="2:12" ht="14.1" customHeight="1" x14ac:dyDescent="0.15">
      <c r="B29" s="46"/>
      <c r="C29" s="57"/>
      <c r="D29" s="58"/>
      <c r="E29" s="7"/>
      <c r="F29" s="8"/>
      <c r="G29" s="8"/>
      <c r="H29" s="30"/>
      <c r="I29" s="7"/>
      <c r="J29" s="8"/>
      <c r="K29" s="8"/>
      <c r="L29" s="30"/>
    </row>
    <row r="30" spans="2:12" ht="14.1" customHeight="1" x14ac:dyDescent="0.15">
      <c r="B30" s="44" t="s">
        <v>79</v>
      </c>
      <c r="C30" s="57"/>
      <c r="D30" s="58"/>
      <c r="E30" s="7"/>
      <c r="F30" s="8"/>
      <c r="G30" s="8"/>
      <c r="H30" s="30"/>
      <c r="I30" s="7"/>
      <c r="J30" s="8"/>
      <c r="K30" s="8"/>
      <c r="L30" s="30"/>
    </row>
    <row r="31" spans="2:12" ht="14.1" customHeight="1" x14ac:dyDescent="0.15">
      <c r="B31" s="112">
        <v>40486</v>
      </c>
      <c r="C31" s="113"/>
      <c r="D31" s="114">
        <v>40491</v>
      </c>
      <c r="E31" s="7">
        <v>1102.5</v>
      </c>
      <c r="F31" s="8">
        <v>1312.5</v>
      </c>
      <c r="G31" s="8">
        <v>1201.7195397963033</v>
      </c>
      <c r="H31" s="30">
        <v>3649.1</v>
      </c>
      <c r="I31" s="7">
        <v>2100</v>
      </c>
      <c r="J31" s="8">
        <v>2310</v>
      </c>
      <c r="K31" s="8">
        <v>2213.6770146932422</v>
      </c>
      <c r="L31" s="8">
        <v>23372.9</v>
      </c>
    </row>
    <row r="32" spans="2:12" ht="14.1" customHeight="1" x14ac:dyDescent="0.15">
      <c r="B32" s="112" t="s">
        <v>80</v>
      </c>
      <c r="C32" s="113"/>
      <c r="D32" s="114"/>
      <c r="E32" s="7"/>
      <c r="F32" s="8"/>
      <c r="G32" s="8"/>
      <c r="H32" s="30"/>
      <c r="I32" s="7"/>
      <c r="J32" s="8"/>
      <c r="K32" s="8"/>
      <c r="L32" s="30"/>
    </row>
    <row r="33" spans="2:24" ht="14.1" customHeight="1" x14ac:dyDescent="0.15">
      <c r="B33" s="112">
        <v>40492</v>
      </c>
      <c r="C33" s="113"/>
      <c r="D33" s="114">
        <v>40498</v>
      </c>
      <c r="E33" s="76">
        <v>1050</v>
      </c>
      <c r="F33" s="77">
        <v>1312.5</v>
      </c>
      <c r="G33" s="77">
        <v>1202.2279966471081</v>
      </c>
      <c r="H33" s="66">
        <v>2524.1</v>
      </c>
      <c r="I33" s="77">
        <v>2100</v>
      </c>
      <c r="J33" s="77">
        <v>2310</v>
      </c>
      <c r="K33" s="77">
        <v>2217.9019278457722</v>
      </c>
      <c r="L33" s="66">
        <v>18686.5</v>
      </c>
    </row>
    <row r="34" spans="2:24" ht="14.1" customHeight="1" x14ac:dyDescent="0.15">
      <c r="B34" s="112" t="s">
        <v>81</v>
      </c>
      <c r="C34" s="113"/>
      <c r="D34" s="114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112">
        <v>40499</v>
      </c>
      <c r="C35" s="113"/>
      <c r="D35" s="114">
        <v>40504</v>
      </c>
      <c r="E35" s="76">
        <v>1050</v>
      </c>
      <c r="F35" s="77">
        <v>1323</v>
      </c>
      <c r="G35" s="57">
        <v>1208.7902821316611</v>
      </c>
      <c r="H35" s="77">
        <v>2256.5</v>
      </c>
      <c r="I35" s="76">
        <v>2100</v>
      </c>
      <c r="J35" s="77">
        <v>2341.5</v>
      </c>
      <c r="K35" s="57">
        <v>2219.9248546913918</v>
      </c>
      <c r="L35" s="77">
        <v>17728.099999999999</v>
      </c>
      <c r="M35" s="7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2:24" ht="14.1" customHeight="1" x14ac:dyDescent="0.15">
      <c r="B36" s="112" t="s">
        <v>82</v>
      </c>
      <c r="C36" s="113"/>
      <c r="D36" s="114"/>
      <c r="E36" s="7"/>
      <c r="F36" s="8"/>
      <c r="G36" s="8"/>
      <c r="H36" s="30"/>
      <c r="I36" s="7"/>
      <c r="J36" s="8"/>
      <c r="K36" s="8"/>
      <c r="L36" s="30"/>
    </row>
    <row r="37" spans="2:24" ht="14.1" customHeight="1" x14ac:dyDescent="0.15">
      <c r="B37" s="112">
        <v>40506</v>
      </c>
      <c r="C37" s="113"/>
      <c r="D37" s="114">
        <v>40512</v>
      </c>
      <c r="E37" s="65">
        <v>1102.5</v>
      </c>
      <c r="F37" s="66">
        <v>1312.5</v>
      </c>
      <c r="G37" s="66">
        <v>1211.5640455682135</v>
      </c>
      <c r="H37" s="81">
        <v>2469.5</v>
      </c>
      <c r="I37" s="65">
        <v>2152.5</v>
      </c>
      <c r="J37" s="66">
        <v>2415</v>
      </c>
      <c r="K37" s="66">
        <v>2284.0778433809819</v>
      </c>
      <c r="L37" s="81">
        <v>20955.2</v>
      </c>
    </row>
    <row r="38" spans="2:24" s="9" customFormat="1" ht="14.1" customHeight="1" x14ac:dyDescent="0.15">
      <c r="B38" s="112" t="s">
        <v>83</v>
      </c>
      <c r="C38" s="113"/>
      <c r="D38" s="114"/>
      <c r="E38" s="7"/>
      <c r="F38" s="8"/>
      <c r="G38" s="8"/>
      <c r="H38" s="30"/>
      <c r="I38" s="7"/>
      <c r="J38" s="8"/>
      <c r="K38" s="8"/>
      <c r="L38" s="30"/>
    </row>
    <row r="39" spans="2:24" s="9" customFormat="1" ht="14.1" customHeight="1" x14ac:dyDescent="0.15">
      <c r="B39" s="115"/>
      <c r="C39" s="116"/>
      <c r="D39" s="117"/>
      <c r="E39" s="10"/>
      <c r="F39" s="11"/>
      <c r="G39" s="11"/>
      <c r="H39" s="18"/>
      <c r="I39" s="10"/>
      <c r="J39" s="11"/>
      <c r="K39" s="11"/>
      <c r="L39" s="18"/>
    </row>
  </sheetData>
  <phoneticPr fontId="7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3:X41"/>
  <sheetViews>
    <sheetView zoomScale="75" workbookViewId="0">
      <selection activeCell="H24" sqref="H24"/>
    </sheetView>
  </sheetViews>
  <sheetFormatPr defaultColWidth="7.5" defaultRowHeight="12" x14ac:dyDescent="0.15"/>
  <cols>
    <col min="1" max="1" width="0.75" style="35" customWidth="1"/>
    <col min="2" max="2" width="6" style="35" customWidth="1"/>
    <col min="3" max="3" width="3.125" style="35" customWidth="1"/>
    <col min="4" max="4" width="5.625" style="35" customWidth="1"/>
    <col min="5" max="5" width="5.5" style="35" customWidth="1"/>
    <col min="6" max="7" width="5.875" style="35" customWidth="1"/>
    <col min="8" max="8" width="7.625" style="35" customWidth="1"/>
    <col min="9" max="9" width="5.375" style="35" customWidth="1"/>
    <col min="10" max="11" width="5.875" style="35" customWidth="1"/>
    <col min="12" max="12" width="7.625" style="35" customWidth="1"/>
    <col min="13" max="13" width="5.375" style="35" customWidth="1"/>
    <col min="14" max="15" width="5.875" style="35" customWidth="1"/>
    <col min="16" max="16" width="7.625" style="35" customWidth="1"/>
    <col min="17" max="17" width="5.5" style="35" customWidth="1"/>
    <col min="18" max="19" width="5.875" style="35" customWidth="1"/>
    <col min="20" max="20" width="8" style="35" customWidth="1"/>
    <col min="21" max="21" width="5.5" style="35" customWidth="1"/>
    <col min="22" max="23" width="5.875" style="35" customWidth="1"/>
    <col min="24" max="24" width="7.75" style="35" customWidth="1"/>
    <col min="25" max="16384" width="7.5" style="35"/>
  </cols>
  <sheetData>
    <row r="3" spans="2:24" x14ac:dyDescent="0.15">
      <c r="B3" s="35" t="s">
        <v>455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3</v>
      </c>
      <c r="R6" s="90"/>
      <c r="S6" s="90"/>
      <c r="T6" s="91"/>
      <c r="U6" s="95" t="s">
        <v>11</v>
      </c>
      <c r="V6" s="96"/>
      <c r="W6" s="96"/>
      <c r="X6" s="97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20</v>
      </c>
      <c r="D9" s="33" t="s">
        <v>105</v>
      </c>
      <c r="E9" s="43">
        <v>1785</v>
      </c>
      <c r="F9" s="56">
        <v>1995</v>
      </c>
      <c r="G9" s="72">
        <v>1947</v>
      </c>
      <c r="H9" s="56">
        <v>9351</v>
      </c>
      <c r="I9" s="43">
        <v>998</v>
      </c>
      <c r="J9" s="56">
        <v>1463</v>
      </c>
      <c r="K9" s="72">
        <v>1243</v>
      </c>
      <c r="L9" s="56">
        <v>8723</v>
      </c>
      <c r="M9" s="43">
        <v>735</v>
      </c>
      <c r="N9" s="56">
        <v>998</v>
      </c>
      <c r="O9" s="72">
        <v>851</v>
      </c>
      <c r="P9" s="56">
        <v>4943</v>
      </c>
      <c r="Q9" s="43">
        <v>3360</v>
      </c>
      <c r="R9" s="56">
        <v>4200</v>
      </c>
      <c r="S9" s="72">
        <v>3829</v>
      </c>
      <c r="T9" s="56">
        <v>3597</v>
      </c>
      <c r="U9" s="43">
        <v>2625</v>
      </c>
      <c r="V9" s="56">
        <v>3098</v>
      </c>
      <c r="W9" s="72">
        <v>2871</v>
      </c>
      <c r="X9" s="56">
        <v>6708</v>
      </c>
    </row>
    <row r="10" spans="2:24" ht="14.1" customHeight="1" x14ac:dyDescent="0.15">
      <c r="B10" s="31"/>
      <c r="C10" s="34">
        <v>21</v>
      </c>
      <c r="D10" s="42"/>
      <c r="E10" s="31">
        <v>1208</v>
      </c>
      <c r="F10" s="53">
        <v>1995</v>
      </c>
      <c r="G10" s="42">
        <v>1520</v>
      </c>
      <c r="H10" s="53">
        <v>219867</v>
      </c>
      <c r="I10" s="31">
        <v>945</v>
      </c>
      <c r="J10" s="53">
        <v>1428</v>
      </c>
      <c r="K10" s="42">
        <v>1202</v>
      </c>
      <c r="L10" s="53">
        <v>249096</v>
      </c>
      <c r="M10" s="31">
        <v>767</v>
      </c>
      <c r="N10" s="53">
        <v>1155</v>
      </c>
      <c r="O10" s="42">
        <v>980</v>
      </c>
      <c r="P10" s="53">
        <v>102515</v>
      </c>
      <c r="Q10" s="31">
        <v>2940</v>
      </c>
      <c r="R10" s="53">
        <v>4079</v>
      </c>
      <c r="S10" s="42">
        <v>3388</v>
      </c>
      <c r="T10" s="53">
        <v>62865</v>
      </c>
      <c r="U10" s="31">
        <v>1943</v>
      </c>
      <c r="V10" s="53">
        <v>3098</v>
      </c>
      <c r="W10" s="42">
        <v>2473</v>
      </c>
      <c r="X10" s="53">
        <v>146186</v>
      </c>
    </row>
    <row r="11" spans="2:24" ht="14.1" customHeight="1" x14ac:dyDescent="0.15">
      <c r="B11" s="36"/>
      <c r="C11" s="37">
        <v>22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</row>
    <row r="12" spans="2:24" ht="14.1" customHeight="1" x14ac:dyDescent="0.15">
      <c r="B12" s="7"/>
      <c r="C12" s="14">
        <v>11</v>
      </c>
      <c r="D12" s="30"/>
      <c r="E12" s="31">
        <v>1575</v>
      </c>
      <c r="F12" s="53">
        <v>1838</v>
      </c>
      <c r="G12" s="42">
        <v>1709</v>
      </c>
      <c r="H12" s="53">
        <v>11080</v>
      </c>
      <c r="I12" s="31">
        <v>1124</v>
      </c>
      <c r="J12" s="53">
        <v>1313</v>
      </c>
      <c r="K12" s="42">
        <v>1224</v>
      </c>
      <c r="L12" s="53">
        <v>21087</v>
      </c>
      <c r="M12" s="31">
        <v>840</v>
      </c>
      <c r="N12" s="53">
        <v>998</v>
      </c>
      <c r="O12" s="42">
        <v>896</v>
      </c>
      <c r="P12" s="53">
        <v>11563</v>
      </c>
      <c r="Q12" s="31">
        <v>2940</v>
      </c>
      <c r="R12" s="53">
        <v>3570</v>
      </c>
      <c r="S12" s="42">
        <v>3150</v>
      </c>
      <c r="T12" s="53">
        <v>3995</v>
      </c>
      <c r="U12" s="31">
        <v>2258</v>
      </c>
      <c r="V12" s="53">
        <v>2625</v>
      </c>
      <c r="W12" s="42">
        <v>2442</v>
      </c>
      <c r="X12" s="53">
        <v>14050</v>
      </c>
    </row>
    <row r="13" spans="2:24" ht="14.1" customHeight="1" x14ac:dyDescent="0.15">
      <c r="B13" s="7"/>
      <c r="C13" s="14">
        <v>12</v>
      </c>
      <c r="D13" s="30"/>
      <c r="E13" s="31">
        <v>1628</v>
      </c>
      <c r="F13" s="53">
        <v>1995</v>
      </c>
      <c r="G13" s="42">
        <v>1838</v>
      </c>
      <c r="H13" s="53">
        <v>14413</v>
      </c>
      <c r="I13" s="31">
        <v>1103</v>
      </c>
      <c r="J13" s="53">
        <v>1313</v>
      </c>
      <c r="K13" s="42">
        <v>1230</v>
      </c>
      <c r="L13" s="53">
        <v>16998</v>
      </c>
      <c r="M13" s="31">
        <v>788</v>
      </c>
      <c r="N13" s="53">
        <v>1050</v>
      </c>
      <c r="O13" s="42">
        <v>868</v>
      </c>
      <c r="P13" s="53">
        <v>10928</v>
      </c>
      <c r="Q13" s="31">
        <v>2940</v>
      </c>
      <c r="R13" s="53">
        <v>3570</v>
      </c>
      <c r="S13" s="42">
        <v>3178</v>
      </c>
      <c r="T13" s="53">
        <v>4774</v>
      </c>
      <c r="U13" s="31">
        <v>2414</v>
      </c>
      <c r="V13" s="53">
        <v>2856</v>
      </c>
      <c r="W13" s="42">
        <v>2591</v>
      </c>
      <c r="X13" s="53">
        <v>15342</v>
      </c>
    </row>
    <row r="14" spans="2:24" ht="14.1" customHeight="1" x14ac:dyDescent="0.15">
      <c r="B14" s="7" t="s">
        <v>101</v>
      </c>
      <c r="C14" s="14">
        <v>1</v>
      </c>
      <c r="D14" s="30" t="s">
        <v>54</v>
      </c>
      <c r="E14" s="31">
        <v>1365</v>
      </c>
      <c r="F14" s="53">
        <v>1995</v>
      </c>
      <c r="G14" s="42">
        <v>1790</v>
      </c>
      <c r="H14" s="53">
        <v>13870</v>
      </c>
      <c r="I14" s="31">
        <v>1050</v>
      </c>
      <c r="J14" s="53">
        <v>1260</v>
      </c>
      <c r="K14" s="42">
        <v>1140</v>
      </c>
      <c r="L14" s="53">
        <v>21907</v>
      </c>
      <c r="M14" s="31">
        <v>819</v>
      </c>
      <c r="N14" s="53">
        <v>998</v>
      </c>
      <c r="O14" s="42">
        <v>880</v>
      </c>
      <c r="P14" s="53">
        <v>10787</v>
      </c>
      <c r="Q14" s="31">
        <v>2940</v>
      </c>
      <c r="R14" s="53">
        <v>3570</v>
      </c>
      <c r="S14" s="42">
        <v>3151</v>
      </c>
      <c r="T14" s="53">
        <v>3866</v>
      </c>
      <c r="U14" s="31">
        <v>2415</v>
      </c>
      <c r="V14" s="53">
        <v>2730</v>
      </c>
      <c r="W14" s="42">
        <v>2550</v>
      </c>
      <c r="X14" s="53">
        <v>12891</v>
      </c>
    </row>
    <row r="15" spans="2:24" ht="14.1" customHeight="1" x14ac:dyDescent="0.15">
      <c r="B15" s="7"/>
      <c r="C15" s="14">
        <v>2</v>
      </c>
      <c r="D15" s="30"/>
      <c r="E15" s="31">
        <v>1470</v>
      </c>
      <c r="F15" s="53">
        <v>1733</v>
      </c>
      <c r="G15" s="42">
        <v>1563</v>
      </c>
      <c r="H15" s="53">
        <v>14779</v>
      </c>
      <c r="I15" s="31">
        <v>1050</v>
      </c>
      <c r="J15" s="53">
        <v>1218</v>
      </c>
      <c r="K15" s="42">
        <v>1115</v>
      </c>
      <c r="L15" s="53">
        <v>18325</v>
      </c>
      <c r="M15" s="31">
        <v>788</v>
      </c>
      <c r="N15" s="53">
        <v>998</v>
      </c>
      <c r="O15" s="42">
        <v>849</v>
      </c>
      <c r="P15" s="53">
        <v>8977</v>
      </c>
      <c r="Q15" s="31">
        <v>2940</v>
      </c>
      <c r="R15" s="53">
        <v>3470</v>
      </c>
      <c r="S15" s="42">
        <v>3140</v>
      </c>
      <c r="T15" s="53">
        <v>4918</v>
      </c>
      <c r="U15" s="31">
        <v>2363</v>
      </c>
      <c r="V15" s="53">
        <v>2678</v>
      </c>
      <c r="W15" s="42">
        <v>2490</v>
      </c>
      <c r="X15" s="53">
        <v>9477</v>
      </c>
    </row>
    <row r="16" spans="2:24" ht="14.1" customHeight="1" x14ac:dyDescent="0.15">
      <c r="B16" s="7"/>
      <c r="C16" s="14">
        <v>3</v>
      </c>
      <c r="D16" s="30"/>
      <c r="E16" s="31">
        <v>1313</v>
      </c>
      <c r="F16" s="53">
        <v>1628</v>
      </c>
      <c r="G16" s="42">
        <v>1470</v>
      </c>
      <c r="H16" s="53">
        <v>17005</v>
      </c>
      <c r="I16" s="31">
        <v>1050</v>
      </c>
      <c r="J16" s="53">
        <v>1208</v>
      </c>
      <c r="K16" s="42">
        <v>1128</v>
      </c>
      <c r="L16" s="53">
        <v>22619</v>
      </c>
      <c r="M16" s="31">
        <v>819</v>
      </c>
      <c r="N16" s="53">
        <v>1029</v>
      </c>
      <c r="O16" s="42">
        <v>866</v>
      </c>
      <c r="P16" s="53">
        <v>10943</v>
      </c>
      <c r="Q16" s="31">
        <v>2940</v>
      </c>
      <c r="R16" s="53">
        <v>3570</v>
      </c>
      <c r="S16" s="42">
        <v>3149</v>
      </c>
      <c r="T16" s="53">
        <v>5326</v>
      </c>
      <c r="U16" s="31">
        <v>2342</v>
      </c>
      <c r="V16" s="53">
        <v>2678</v>
      </c>
      <c r="W16" s="42">
        <v>2497</v>
      </c>
      <c r="X16" s="53">
        <v>12548</v>
      </c>
    </row>
    <row r="17" spans="2:24" ht="14.1" customHeight="1" x14ac:dyDescent="0.15">
      <c r="B17" s="7"/>
      <c r="C17" s="14">
        <v>4</v>
      </c>
      <c r="D17" s="30"/>
      <c r="E17" s="31">
        <v>1313</v>
      </c>
      <c r="F17" s="53">
        <v>1628</v>
      </c>
      <c r="G17" s="42">
        <v>1451</v>
      </c>
      <c r="H17" s="53">
        <v>7629</v>
      </c>
      <c r="I17" s="31">
        <v>1050</v>
      </c>
      <c r="J17" s="53">
        <v>1260</v>
      </c>
      <c r="K17" s="42">
        <v>1146</v>
      </c>
      <c r="L17" s="53">
        <v>14517</v>
      </c>
      <c r="M17" s="31">
        <v>819</v>
      </c>
      <c r="N17" s="53">
        <v>1103</v>
      </c>
      <c r="O17" s="42">
        <v>916</v>
      </c>
      <c r="P17" s="53">
        <v>8702</v>
      </c>
      <c r="Q17" s="31">
        <v>2993</v>
      </c>
      <c r="R17" s="53">
        <v>3623</v>
      </c>
      <c r="S17" s="42">
        <v>3188</v>
      </c>
      <c r="T17" s="53">
        <v>3378</v>
      </c>
      <c r="U17" s="31">
        <v>2342</v>
      </c>
      <c r="V17" s="53">
        <v>2678</v>
      </c>
      <c r="W17" s="42">
        <v>2563</v>
      </c>
      <c r="X17" s="53">
        <v>6162</v>
      </c>
    </row>
    <row r="18" spans="2:24" ht="14.1" customHeight="1" x14ac:dyDescent="0.15">
      <c r="B18" s="7"/>
      <c r="C18" s="14">
        <v>5</v>
      </c>
      <c r="D18" s="30"/>
      <c r="E18" s="31">
        <v>1260</v>
      </c>
      <c r="F18" s="53">
        <v>1628</v>
      </c>
      <c r="G18" s="42">
        <v>1456</v>
      </c>
      <c r="H18" s="53">
        <v>15460</v>
      </c>
      <c r="I18" s="31">
        <v>1050</v>
      </c>
      <c r="J18" s="53">
        <v>1239</v>
      </c>
      <c r="K18" s="42">
        <v>1162</v>
      </c>
      <c r="L18" s="53">
        <v>17987</v>
      </c>
      <c r="M18" s="31">
        <v>839</v>
      </c>
      <c r="N18" s="53">
        <v>1103</v>
      </c>
      <c r="O18" s="42">
        <v>966</v>
      </c>
      <c r="P18" s="53">
        <v>22483</v>
      </c>
      <c r="Q18" s="31">
        <v>3098</v>
      </c>
      <c r="R18" s="53">
        <v>3623</v>
      </c>
      <c r="S18" s="42">
        <v>3353</v>
      </c>
      <c r="T18" s="53">
        <v>4257</v>
      </c>
      <c r="U18" s="31">
        <v>2415</v>
      </c>
      <c r="V18" s="53">
        <v>2678</v>
      </c>
      <c r="W18" s="42">
        <v>2534</v>
      </c>
      <c r="X18" s="53">
        <v>12678</v>
      </c>
    </row>
    <row r="19" spans="2:24" ht="14.1" customHeight="1" x14ac:dyDescent="0.15">
      <c r="B19" s="7"/>
      <c r="C19" s="14">
        <v>6</v>
      </c>
      <c r="D19" s="30"/>
      <c r="E19" s="31">
        <v>1208</v>
      </c>
      <c r="F19" s="53">
        <v>1575</v>
      </c>
      <c r="G19" s="42">
        <v>1353</v>
      </c>
      <c r="H19" s="53">
        <v>17203</v>
      </c>
      <c r="I19" s="31">
        <v>1050</v>
      </c>
      <c r="J19" s="53">
        <v>1208</v>
      </c>
      <c r="K19" s="42">
        <v>1130</v>
      </c>
      <c r="L19" s="53">
        <v>16289</v>
      </c>
      <c r="M19" s="31">
        <v>725</v>
      </c>
      <c r="N19" s="53">
        <v>1155</v>
      </c>
      <c r="O19" s="42">
        <v>938</v>
      </c>
      <c r="P19" s="53">
        <v>15264</v>
      </c>
      <c r="Q19" s="31">
        <v>3045</v>
      </c>
      <c r="R19" s="53">
        <v>3675</v>
      </c>
      <c r="S19" s="42">
        <v>3324</v>
      </c>
      <c r="T19" s="53">
        <v>4683</v>
      </c>
      <c r="U19" s="31">
        <v>2310</v>
      </c>
      <c r="V19" s="53">
        <v>2678</v>
      </c>
      <c r="W19" s="42">
        <v>2468</v>
      </c>
      <c r="X19" s="53">
        <v>16721</v>
      </c>
    </row>
    <row r="20" spans="2:24" ht="14.1" customHeight="1" x14ac:dyDescent="0.15">
      <c r="B20" s="7"/>
      <c r="C20" s="14">
        <v>7</v>
      </c>
      <c r="D20" s="30"/>
      <c r="E20" s="31">
        <v>1082</v>
      </c>
      <c r="F20" s="53">
        <v>1523</v>
      </c>
      <c r="G20" s="42">
        <v>1316</v>
      </c>
      <c r="H20" s="53">
        <v>7300</v>
      </c>
      <c r="I20" s="31">
        <v>1029</v>
      </c>
      <c r="J20" s="53">
        <v>1208</v>
      </c>
      <c r="K20" s="42">
        <v>1128</v>
      </c>
      <c r="L20" s="53">
        <v>7625</v>
      </c>
      <c r="M20" s="31">
        <v>788</v>
      </c>
      <c r="N20" s="53">
        <v>1050</v>
      </c>
      <c r="O20" s="42">
        <v>894</v>
      </c>
      <c r="P20" s="53">
        <v>6729</v>
      </c>
      <c r="Q20" s="31">
        <v>3045</v>
      </c>
      <c r="R20" s="53">
        <v>3542</v>
      </c>
      <c r="S20" s="42">
        <v>3308</v>
      </c>
      <c r="T20" s="53">
        <v>1961</v>
      </c>
      <c r="U20" s="31">
        <v>2310</v>
      </c>
      <c r="V20" s="53">
        <v>2625</v>
      </c>
      <c r="W20" s="42">
        <v>2452</v>
      </c>
      <c r="X20" s="53">
        <v>8273</v>
      </c>
    </row>
    <row r="21" spans="2:24" ht="14.1" customHeight="1" x14ac:dyDescent="0.15">
      <c r="B21" s="7"/>
      <c r="C21" s="14">
        <v>8</v>
      </c>
      <c r="D21" s="30"/>
      <c r="E21" s="31">
        <v>1155</v>
      </c>
      <c r="F21" s="53">
        <v>1523</v>
      </c>
      <c r="G21" s="42">
        <v>1342</v>
      </c>
      <c r="H21" s="53">
        <v>14710</v>
      </c>
      <c r="I21" s="31">
        <v>945</v>
      </c>
      <c r="J21" s="53">
        <v>1208</v>
      </c>
      <c r="K21" s="42">
        <v>1069</v>
      </c>
      <c r="L21" s="53">
        <v>12522</v>
      </c>
      <c r="M21" s="31">
        <v>798</v>
      </c>
      <c r="N21" s="53">
        <v>1068</v>
      </c>
      <c r="O21" s="42">
        <v>945</v>
      </c>
      <c r="P21" s="53">
        <v>14852</v>
      </c>
      <c r="Q21" s="31">
        <v>3150</v>
      </c>
      <c r="R21" s="53">
        <v>3675</v>
      </c>
      <c r="S21" s="42">
        <v>3382</v>
      </c>
      <c r="T21" s="53">
        <v>4299</v>
      </c>
      <c r="U21" s="31">
        <v>2310</v>
      </c>
      <c r="V21" s="53">
        <v>2625</v>
      </c>
      <c r="W21" s="42">
        <v>2484</v>
      </c>
      <c r="X21" s="53">
        <v>12813</v>
      </c>
    </row>
    <row r="22" spans="2:24" ht="14.1" customHeight="1" x14ac:dyDescent="0.15">
      <c r="B22" s="7"/>
      <c r="C22" s="14">
        <v>9</v>
      </c>
      <c r="D22" s="9"/>
      <c r="E22" s="31">
        <v>1155</v>
      </c>
      <c r="F22" s="31">
        <v>1575</v>
      </c>
      <c r="G22" s="31">
        <v>1412.1887489139876</v>
      </c>
      <c r="H22" s="31">
        <v>12274.5</v>
      </c>
      <c r="I22" s="31">
        <v>945</v>
      </c>
      <c r="J22" s="31">
        <v>1260</v>
      </c>
      <c r="K22" s="31">
        <v>1079.2104011736731</v>
      </c>
      <c r="L22" s="31">
        <v>15557.7</v>
      </c>
      <c r="M22" s="31">
        <v>787.5</v>
      </c>
      <c r="N22" s="31">
        <v>1050</v>
      </c>
      <c r="O22" s="31">
        <v>902.69829726853516</v>
      </c>
      <c r="P22" s="31">
        <v>15710.1</v>
      </c>
      <c r="Q22" s="31">
        <v>3150</v>
      </c>
      <c r="R22" s="31">
        <v>3675</v>
      </c>
      <c r="S22" s="31">
        <v>3420.2034550839089</v>
      </c>
      <c r="T22" s="31">
        <v>3909.8</v>
      </c>
      <c r="U22" s="31">
        <v>2310</v>
      </c>
      <c r="V22" s="31">
        <v>2625</v>
      </c>
      <c r="W22" s="53">
        <v>2453.1721020558489</v>
      </c>
      <c r="X22" s="53">
        <v>12817</v>
      </c>
    </row>
    <row r="23" spans="2:24" ht="14.1" customHeight="1" x14ac:dyDescent="0.15">
      <c r="B23" s="7"/>
      <c r="C23" s="14">
        <v>10</v>
      </c>
      <c r="D23" s="30"/>
      <c r="E23" s="31">
        <v>1417.5</v>
      </c>
      <c r="F23" s="53">
        <v>1680</v>
      </c>
      <c r="G23" s="42">
        <v>1534.2301216502117</v>
      </c>
      <c r="H23" s="53">
        <v>19948.5</v>
      </c>
      <c r="I23" s="31">
        <v>1081.5</v>
      </c>
      <c r="J23" s="53">
        <v>1281</v>
      </c>
      <c r="K23" s="42">
        <v>1180.2539088489689</v>
      </c>
      <c r="L23" s="53">
        <v>20267.3</v>
      </c>
      <c r="M23" s="31">
        <v>787.5</v>
      </c>
      <c r="N23" s="53">
        <v>1050</v>
      </c>
      <c r="O23" s="42">
        <v>856.5665957123307</v>
      </c>
      <c r="P23" s="53">
        <v>15509.1</v>
      </c>
      <c r="Q23" s="31">
        <v>3255</v>
      </c>
      <c r="R23" s="53">
        <v>3767.9250000000002</v>
      </c>
      <c r="S23" s="42">
        <v>3517.618667186282</v>
      </c>
      <c r="T23" s="53">
        <v>3810.5</v>
      </c>
      <c r="U23" s="31">
        <v>2310</v>
      </c>
      <c r="V23" s="53">
        <v>2572.5</v>
      </c>
      <c r="W23" s="42">
        <v>2424.5812570629073</v>
      </c>
      <c r="X23" s="53">
        <v>11111.1</v>
      </c>
    </row>
    <row r="24" spans="2:24" ht="14.1" customHeight="1" x14ac:dyDescent="0.15">
      <c r="B24" s="10"/>
      <c r="C24" s="6">
        <v>11</v>
      </c>
      <c r="D24" s="18"/>
      <c r="E24" s="55">
        <v>1522.5</v>
      </c>
      <c r="F24" s="55">
        <v>1890</v>
      </c>
      <c r="G24" s="55">
        <v>1726.4239449810848</v>
      </c>
      <c r="H24" s="55">
        <v>22805.8</v>
      </c>
      <c r="I24" s="55">
        <v>1050</v>
      </c>
      <c r="J24" s="55">
        <v>1417.5</v>
      </c>
      <c r="K24" s="55">
        <v>1199.818271645601</v>
      </c>
      <c r="L24" s="55">
        <v>19608.899999999998</v>
      </c>
      <c r="M24" s="55">
        <v>735</v>
      </c>
      <c r="N24" s="55">
        <v>1018.71</v>
      </c>
      <c r="O24" s="55">
        <v>814.19716088328084</v>
      </c>
      <c r="P24" s="55">
        <v>24124.9</v>
      </c>
      <c r="Q24" s="55">
        <v>3360</v>
      </c>
      <c r="R24" s="55">
        <v>3675</v>
      </c>
      <c r="S24" s="55">
        <v>3475.375494071146</v>
      </c>
      <c r="T24" s="55">
        <v>5055.2999999999993</v>
      </c>
      <c r="U24" s="55">
        <v>2257.5</v>
      </c>
      <c r="V24" s="55">
        <v>2625</v>
      </c>
      <c r="W24" s="55">
        <v>2441.3226073061874</v>
      </c>
      <c r="X24" s="54">
        <v>13379.100000000002</v>
      </c>
    </row>
    <row r="25" spans="2:24" x14ac:dyDescent="0.15">
      <c r="B25" s="46"/>
      <c r="C25" s="57"/>
      <c r="D25" s="58"/>
      <c r="E25" s="31"/>
      <c r="F25" s="53"/>
      <c r="G25" s="42"/>
      <c r="H25" s="53"/>
      <c r="I25" s="31"/>
      <c r="J25" s="53"/>
      <c r="K25" s="42"/>
      <c r="L25" s="53"/>
      <c r="M25" s="31"/>
      <c r="N25" s="53"/>
      <c r="O25" s="42"/>
      <c r="P25" s="53"/>
      <c r="Q25" s="31"/>
      <c r="R25" s="53"/>
      <c r="S25" s="42"/>
      <c r="T25" s="53"/>
      <c r="U25" s="31"/>
      <c r="V25" s="53"/>
      <c r="W25" s="42"/>
      <c r="X25" s="53"/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112">
        <v>40484</v>
      </c>
      <c r="C28" s="113"/>
      <c r="D28" s="114">
        <v>40490</v>
      </c>
      <c r="E28" s="76">
        <v>1522.5</v>
      </c>
      <c r="F28" s="77">
        <v>1732.5</v>
      </c>
      <c r="G28" s="57">
        <v>1624.4480857580397</v>
      </c>
      <c r="H28" s="77">
        <v>4123.5</v>
      </c>
      <c r="I28" s="76">
        <v>1155</v>
      </c>
      <c r="J28" s="77">
        <v>1312.5</v>
      </c>
      <c r="K28" s="57">
        <v>1226.115786628221</v>
      </c>
      <c r="L28" s="77">
        <v>4233.3999999999996</v>
      </c>
      <c r="M28" s="76">
        <v>787.5</v>
      </c>
      <c r="N28" s="77">
        <v>945</v>
      </c>
      <c r="O28" s="57">
        <v>846.3207627118644</v>
      </c>
      <c r="P28" s="77">
        <v>6575.9</v>
      </c>
      <c r="Q28" s="76">
        <v>3360</v>
      </c>
      <c r="R28" s="77">
        <v>3675</v>
      </c>
      <c r="S28" s="57">
        <v>3473.94966442953</v>
      </c>
      <c r="T28" s="77">
        <v>793.8</v>
      </c>
      <c r="U28" s="76">
        <v>2310</v>
      </c>
      <c r="V28" s="77">
        <v>2572.5</v>
      </c>
      <c r="W28" s="57">
        <v>2437.4516651665172</v>
      </c>
      <c r="X28" s="77">
        <v>2824</v>
      </c>
    </row>
    <row r="29" spans="2:24" x14ac:dyDescent="0.15">
      <c r="B29" s="112" t="s">
        <v>80</v>
      </c>
      <c r="C29" s="113"/>
      <c r="D29" s="114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12">
        <v>40491</v>
      </c>
      <c r="C30" s="113"/>
      <c r="D30" s="114">
        <v>40497</v>
      </c>
      <c r="E30" s="76">
        <v>1522.5</v>
      </c>
      <c r="F30" s="77">
        <v>1764</v>
      </c>
      <c r="G30" s="57">
        <v>1644.0950422409962</v>
      </c>
      <c r="H30" s="77">
        <v>5221.2</v>
      </c>
      <c r="I30" s="76">
        <v>1102.5</v>
      </c>
      <c r="J30" s="77">
        <v>1260</v>
      </c>
      <c r="K30" s="57">
        <v>1196.8324096652625</v>
      </c>
      <c r="L30" s="77">
        <v>3293.2</v>
      </c>
      <c r="M30" s="76">
        <v>735</v>
      </c>
      <c r="N30" s="77">
        <v>973.98</v>
      </c>
      <c r="O30" s="57">
        <v>823.90651595744691</v>
      </c>
      <c r="P30" s="77">
        <v>5168.3999999999996</v>
      </c>
      <c r="Q30" s="76">
        <v>3360</v>
      </c>
      <c r="R30" s="77">
        <v>3675</v>
      </c>
      <c r="S30" s="57">
        <v>3464.8073394495414</v>
      </c>
      <c r="T30" s="77">
        <v>800.7</v>
      </c>
      <c r="U30" s="76">
        <v>2257.5</v>
      </c>
      <c r="V30" s="77">
        <v>2560.0050000000001</v>
      </c>
      <c r="W30" s="57">
        <v>2416.7548435171389</v>
      </c>
      <c r="X30" s="77">
        <v>1521.2</v>
      </c>
    </row>
    <row r="31" spans="2:24" x14ac:dyDescent="0.15">
      <c r="B31" s="112" t="s">
        <v>81</v>
      </c>
      <c r="C31" s="113"/>
      <c r="D31" s="114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12">
        <v>40498</v>
      </c>
      <c r="C32" s="113"/>
      <c r="D32" s="114">
        <v>40504</v>
      </c>
      <c r="E32" s="76">
        <v>1522.5</v>
      </c>
      <c r="F32" s="77">
        <v>1780.0650000000001</v>
      </c>
      <c r="G32" s="57">
        <v>1662.050088231302</v>
      </c>
      <c r="H32" s="77">
        <v>5128.3999999999996</v>
      </c>
      <c r="I32" s="76">
        <v>1050</v>
      </c>
      <c r="J32" s="77">
        <v>1312.5</v>
      </c>
      <c r="K32" s="57">
        <v>1184.8581492484634</v>
      </c>
      <c r="L32" s="77">
        <v>3857.9</v>
      </c>
      <c r="M32" s="76">
        <v>766.5</v>
      </c>
      <c r="N32" s="77">
        <v>1008</v>
      </c>
      <c r="O32" s="57">
        <v>843.81660470879808</v>
      </c>
      <c r="P32" s="77">
        <v>4646.2</v>
      </c>
      <c r="Q32" s="76">
        <v>3360</v>
      </c>
      <c r="R32" s="77">
        <v>3675</v>
      </c>
      <c r="S32" s="57">
        <v>3470.1611374407589</v>
      </c>
      <c r="T32" s="77">
        <v>1128.9000000000001</v>
      </c>
      <c r="U32" s="76">
        <v>2257.5</v>
      </c>
      <c r="V32" s="77">
        <v>2572.5</v>
      </c>
      <c r="W32" s="57">
        <v>2430.7134109916369</v>
      </c>
      <c r="X32" s="77">
        <v>3641</v>
      </c>
    </row>
    <row r="33" spans="2:24" x14ac:dyDescent="0.15">
      <c r="B33" s="112" t="s">
        <v>82</v>
      </c>
      <c r="C33" s="113"/>
      <c r="D33" s="114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ht="12" customHeight="1" x14ac:dyDescent="0.15">
      <c r="B34" s="112">
        <v>40506</v>
      </c>
      <c r="C34" s="113"/>
      <c r="D34" s="114">
        <v>40511</v>
      </c>
      <c r="E34" s="76">
        <v>1627.5</v>
      </c>
      <c r="F34" s="77">
        <v>1837.5</v>
      </c>
      <c r="G34" s="57">
        <v>1737.7940519338661</v>
      </c>
      <c r="H34" s="77">
        <v>4802.3</v>
      </c>
      <c r="I34" s="76">
        <v>1102.5</v>
      </c>
      <c r="J34" s="77">
        <v>1417.5</v>
      </c>
      <c r="K34" s="57">
        <v>1231.9594823100933</v>
      </c>
      <c r="L34" s="77">
        <v>3458.2</v>
      </c>
      <c r="M34" s="76">
        <v>756</v>
      </c>
      <c r="N34" s="77">
        <v>1018.71</v>
      </c>
      <c r="O34" s="57">
        <v>826.36572379367703</v>
      </c>
      <c r="P34" s="77">
        <v>4614.2</v>
      </c>
      <c r="Q34" s="76">
        <v>3360</v>
      </c>
      <c r="R34" s="77">
        <v>3675</v>
      </c>
      <c r="S34" s="57">
        <v>3464.8684510250573</v>
      </c>
      <c r="T34" s="77">
        <v>947.8</v>
      </c>
      <c r="U34" s="76">
        <v>2310</v>
      </c>
      <c r="V34" s="77">
        <v>2572.5</v>
      </c>
      <c r="W34" s="57">
        <v>2441.9376760563368</v>
      </c>
      <c r="X34" s="77">
        <v>2691.6</v>
      </c>
    </row>
    <row r="35" spans="2:24" ht="12" customHeight="1" x14ac:dyDescent="0.15">
      <c r="B35" s="112" t="s">
        <v>83</v>
      </c>
      <c r="C35" s="113"/>
      <c r="D35" s="114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5">
        <v>40512</v>
      </c>
      <c r="C36" s="116"/>
      <c r="D36" s="117">
        <v>40518</v>
      </c>
      <c r="E36" s="78">
        <v>1627.5</v>
      </c>
      <c r="F36" s="79">
        <v>1890</v>
      </c>
      <c r="G36" s="59">
        <v>1775.8689464630138</v>
      </c>
      <c r="H36" s="79">
        <v>3530.4</v>
      </c>
      <c r="I36" s="78">
        <v>1050</v>
      </c>
      <c r="J36" s="79">
        <v>1365</v>
      </c>
      <c r="K36" s="59">
        <v>1208.3975979772442</v>
      </c>
      <c r="L36" s="79">
        <v>4766.2</v>
      </c>
      <c r="M36" s="78">
        <v>756</v>
      </c>
      <c r="N36" s="79">
        <v>995.40000000000009</v>
      </c>
      <c r="O36" s="59">
        <v>783.83184541289779</v>
      </c>
      <c r="P36" s="79">
        <v>3120.2</v>
      </c>
      <c r="Q36" s="78">
        <v>3360</v>
      </c>
      <c r="R36" s="79">
        <v>3675</v>
      </c>
      <c r="S36" s="59">
        <v>3481.8357027700422</v>
      </c>
      <c r="T36" s="79">
        <v>1384.1</v>
      </c>
      <c r="U36" s="78">
        <v>2310</v>
      </c>
      <c r="V36" s="79">
        <v>2625</v>
      </c>
      <c r="W36" s="59">
        <v>2468.1805773983378</v>
      </c>
      <c r="X36" s="79">
        <v>2701.3</v>
      </c>
    </row>
    <row r="37" spans="2:24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ht="12.75" customHeight="1" x14ac:dyDescent="0.15">
      <c r="B38" s="24" t="s">
        <v>35</v>
      </c>
      <c r="C38" s="35" t="s">
        <v>456</v>
      </c>
    </row>
    <row r="39" spans="2:24" ht="12.75" customHeight="1" x14ac:dyDescent="0.15">
      <c r="B39" s="25" t="s">
        <v>32</v>
      </c>
      <c r="C39" s="35" t="s">
        <v>37</v>
      </c>
    </row>
    <row r="40" spans="2:24" x14ac:dyDescent="0.15">
      <c r="B40" s="25"/>
    </row>
    <row r="41" spans="2:24" x14ac:dyDescent="0.15">
      <c r="B41" s="25"/>
    </row>
  </sheetData>
  <phoneticPr fontId="7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3:X41"/>
  <sheetViews>
    <sheetView zoomScale="75" workbookViewId="0">
      <selection activeCell="H24" sqref="H24"/>
    </sheetView>
  </sheetViews>
  <sheetFormatPr defaultColWidth="7.5" defaultRowHeight="12" x14ac:dyDescent="0.15"/>
  <cols>
    <col min="1" max="1" width="0.75" style="35" customWidth="1"/>
    <col min="2" max="2" width="5.75" style="35" customWidth="1"/>
    <col min="3" max="3" width="3.375" style="35" customWidth="1"/>
    <col min="4" max="4" width="5.25" style="35" customWidth="1"/>
    <col min="5" max="5" width="5.5" style="35" customWidth="1"/>
    <col min="6" max="7" width="5.875" style="35" customWidth="1"/>
    <col min="8" max="8" width="7.75" style="35" customWidth="1"/>
    <col min="9" max="9" width="5.75" style="35" customWidth="1"/>
    <col min="10" max="11" width="5.875" style="35" customWidth="1"/>
    <col min="12" max="12" width="7.5" style="35" customWidth="1"/>
    <col min="13" max="13" width="5.375" style="35" customWidth="1"/>
    <col min="14" max="15" width="5.875" style="35" customWidth="1"/>
    <col min="16" max="16" width="7.625" style="35" customWidth="1"/>
    <col min="17" max="17" width="5.5" style="35" customWidth="1"/>
    <col min="18" max="19" width="5.875" style="35" customWidth="1"/>
    <col min="20" max="20" width="7.5" style="35" customWidth="1"/>
    <col min="21" max="21" width="5.375" style="35" customWidth="1"/>
    <col min="22" max="23" width="5.875" style="35" customWidth="1"/>
    <col min="24" max="24" width="7.625" style="35" customWidth="1"/>
    <col min="25" max="16384" width="7.5" style="35"/>
  </cols>
  <sheetData>
    <row r="3" spans="2:24" x14ac:dyDescent="0.15">
      <c r="B3" s="19" t="s">
        <v>457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92" t="s">
        <v>109</v>
      </c>
      <c r="F6" s="93"/>
      <c r="G6" s="93"/>
      <c r="H6" s="94"/>
      <c r="I6" s="92" t="s">
        <v>12</v>
      </c>
      <c r="J6" s="93"/>
      <c r="K6" s="93"/>
      <c r="L6" s="94"/>
      <c r="M6" s="92" t="s">
        <v>13</v>
      </c>
      <c r="N6" s="93"/>
      <c r="O6" s="93"/>
      <c r="P6" s="94"/>
      <c r="Q6" s="95" t="s">
        <v>110</v>
      </c>
      <c r="R6" s="96"/>
      <c r="S6" s="96"/>
      <c r="T6" s="97"/>
      <c r="U6" s="92" t="s">
        <v>15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20</v>
      </c>
      <c r="D9" s="33" t="s">
        <v>105</v>
      </c>
      <c r="E9" s="43">
        <v>788</v>
      </c>
      <c r="F9" s="56">
        <v>893</v>
      </c>
      <c r="G9" s="72">
        <v>796</v>
      </c>
      <c r="H9" s="56">
        <v>14402</v>
      </c>
      <c r="I9" s="43">
        <v>1050</v>
      </c>
      <c r="J9" s="56">
        <v>1418</v>
      </c>
      <c r="K9" s="72">
        <v>1268</v>
      </c>
      <c r="L9" s="56">
        <v>3899</v>
      </c>
      <c r="M9" s="43">
        <v>1082</v>
      </c>
      <c r="N9" s="56">
        <v>1418</v>
      </c>
      <c r="O9" s="72">
        <v>1274</v>
      </c>
      <c r="P9" s="56">
        <v>4107</v>
      </c>
      <c r="Q9" s="43">
        <v>1082</v>
      </c>
      <c r="R9" s="56">
        <v>1460</v>
      </c>
      <c r="S9" s="72">
        <v>1302</v>
      </c>
      <c r="T9" s="56">
        <v>3629</v>
      </c>
      <c r="U9" s="43">
        <v>1050</v>
      </c>
      <c r="V9" s="56">
        <v>1365</v>
      </c>
      <c r="W9" s="72">
        <v>1252</v>
      </c>
      <c r="X9" s="56">
        <v>4044</v>
      </c>
    </row>
    <row r="10" spans="2:24" ht="14.1" customHeight="1" x14ac:dyDescent="0.15">
      <c r="B10" s="31"/>
      <c r="C10" s="34">
        <v>21</v>
      </c>
      <c r="D10" s="42"/>
      <c r="E10" s="31">
        <v>714</v>
      </c>
      <c r="F10" s="53">
        <v>1050</v>
      </c>
      <c r="G10" s="42">
        <v>874</v>
      </c>
      <c r="H10" s="53">
        <v>349450</v>
      </c>
      <c r="I10" s="31">
        <v>998</v>
      </c>
      <c r="J10" s="53">
        <v>1418</v>
      </c>
      <c r="K10" s="42">
        <v>1196</v>
      </c>
      <c r="L10" s="53">
        <v>88145</v>
      </c>
      <c r="M10" s="31">
        <v>998</v>
      </c>
      <c r="N10" s="53">
        <v>1418</v>
      </c>
      <c r="O10" s="42">
        <v>1221</v>
      </c>
      <c r="P10" s="53">
        <v>99119</v>
      </c>
      <c r="Q10" s="31">
        <v>998</v>
      </c>
      <c r="R10" s="53">
        <v>1460</v>
      </c>
      <c r="S10" s="42">
        <v>1227</v>
      </c>
      <c r="T10" s="53">
        <v>74730</v>
      </c>
      <c r="U10" s="31">
        <v>998</v>
      </c>
      <c r="V10" s="53">
        <v>1365</v>
      </c>
      <c r="W10" s="42">
        <v>1184</v>
      </c>
      <c r="X10" s="53">
        <v>133032</v>
      </c>
    </row>
    <row r="11" spans="2:24" ht="14.1" customHeight="1" x14ac:dyDescent="0.15">
      <c r="B11" s="36"/>
      <c r="C11" s="37">
        <v>22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</row>
    <row r="12" spans="2:24" ht="14.1" customHeight="1" x14ac:dyDescent="0.15">
      <c r="B12" s="7"/>
      <c r="C12" s="14">
        <v>11</v>
      </c>
      <c r="D12" s="30"/>
      <c r="E12" s="31">
        <v>735</v>
      </c>
      <c r="F12" s="53">
        <v>893</v>
      </c>
      <c r="G12" s="42">
        <v>814</v>
      </c>
      <c r="H12" s="53">
        <v>32205</v>
      </c>
      <c r="I12" s="31">
        <v>1029</v>
      </c>
      <c r="J12" s="53">
        <v>1239</v>
      </c>
      <c r="K12" s="42">
        <v>1151</v>
      </c>
      <c r="L12" s="53">
        <v>8189</v>
      </c>
      <c r="M12" s="31">
        <v>1050</v>
      </c>
      <c r="N12" s="53">
        <v>1239</v>
      </c>
      <c r="O12" s="42">
        <v>1152</v>
      </c>
      <c r="P12" s="53">
        <v>7870</v>
      </c>
      <c r="Q12" s="31">
        <v>1103</v>
      </c>
      <c r="R12" s="53">
        <v>1271</v>
      </c>
      <c r="S12" s="42">
        <v>1157</v>
      </c>
      <c r="T12" s="53">
        <v>5753</v>
      </c>
      <c r="U12" s="31">
        <v>998</v>
      </c>
      <c r="V12" s="53">
        <v>1208</v>
      </c>
      <c r="W12" s="42">
        <v>1147</v>
      </c>
      <c r="X12" s="53">
        <v>11879</v>
      </c>
    </row>
    <row r="13" spans="2:24" ht="14.1" customHeight="1" x14ac:dyDescent="0.15">
      <c r="B13" s="7"/>
      <c r="C13" s="14">
        <v>12</v>
      </c>
      <c r="D13" s="30"/>
      <c r="E13" s="31">
        <v>735</v>
      </c>
      <c r="F13" s="53">
        <v>893</v>
      </c>
      <c r="G13" s="42">
        <v>793</v>
      </c>
      <c r="H13" s="53">
        <v>29097</v>
      </c>
      <c r="I13" s="31">
        <v>998</v>
      </c>
      <c r="J13" s="53">
        <v>1208</v>
      </c>
      <c r="K13" s="42">
        <v>1118</v>
      </c>
      <c r="L13" s="53">
        <v>11649</v>
      </c>
      <c r="M13" s="31">
        <v>998</v>
      </c>
      <c r="N13" s="53">
        <v>1208</v>
      </c>
      <c r="O13" s="42">
        <v>1127</v>
      </c>
      <c r="P13" s="53">
        <v>9352</v>
      </c>
      <c r="Q13" s="31">
        <v>1050</v>
      </c>
      <c r="R13" s="53">
        <v>1208</v>
      </c>
      <c r="S13" s="42">
        <v>1134</v>
      </c>
      <c r="T13" s="53">
        <v>12352</v>
      </c>
      <c r="U13" s="31">
        <v>998</v>
      </c>
      <c r="V13" s="53">
        <v>1208</v>
      </c>
      <c r="W13" s="42">
        <v>1108</v>
      </c>
      <c r="X13" s="53">
        <v>13421</v>
      </c>
    </row>
    <row r="14" spans="2:24" ht="14.1" customHeight="1" x14ac:dyDescent="0.15">
      <c r="B14" s="7" t="s">
        <v>101</v>
      </c>
      <c r="C14" s="14">
        <v>1</v>
      </c>
      <c r="D14" s="30" t="s">
        <v>54</v>
      </c>
      <c r="E14" s="31">
        <v>714</v>
      </c>
      <c r="F14" s="53">
        <v>924</v>
      </c>
      <c r="G14" s="42">
        <v>793</v>
      </c>
      <c r="H14" s="53">
        <v>32520</v>
      </c>
      <c r="I14" s="31">
        <v>998</v>
      </c>
      <c r="J14" s="53">
        <v>1208</v>
      </c>
      <c r="K14" s="42">
        <v>1113</v>
      </c>
      <c r="L14" s="53">
        <v>8235</v>
      </c>
      <c r="M14" s="31">
        <v>998</v>
      </c>
      <c r="N14" s="53">
        <v>1260</v>
      </c>
      <c r="O14" s="42">
        <v>1118</v>
      </c>
      <c r="P14" s="53">
        <v>7455</v>
      </c>
      <c r="Q14" s="31">
        <v>998</v>
      </c>
      <c r="R14" s="53">
        <v>1260</v>
      </c>
      <c r="S14" s="42">
        <v>1129</v>
      </c>
      <c r="T14" s="53">
        <v>5069</v>
      </c>
      <c r="U14" s="31">
        <v>998</v>
      </c>
      <c r="V14" s="53">
        <v>1208</v>
      </c>
      <c r="W14" s="42">
        <v>1093</v>
      </c>
      <c r="X14" s="53">
        <v>11608</v>
      </c>
    </row>
    <row r="15" spans="2:24" ht="14.1" customHeight="1" x14ac:dyDescent="0.15">
      <c r="B15" s="7"/>
      <c r="C15" s="14">
        <v>2</v>
      </c>
      <c r="D15" s="30"/>
      <c r="E15" s="31">
        <v>735</v>
      </c>
      <c r="F15" s="53">
        <v>861</v>
      </c>
      <c r="G15" s="42">
        <v>799</v>
      </c>
      <c r="H15" s="53">
        <v>27114</v>
      </c>
      <c r="I15" s="31">
        <v>998</v>
      </c>
      <c r="J15" s="53">
        <v>1208</v>
      </c>
      <c r="K15" s="42">
        <v>1100</v>
      </c>
      <c r="L15" s="53">
        <v>7553</v>
      </c>
      <c r="M15" s="31">
        <v>998</v>
      </c>
      <c r="N15" s="53">
        <v>1208</v>
      </c>
      <c r="O15" s="42">
        <v>1107</v>
      </c>
      <c r="P15" s="53">
        <v>6330</v>
      </c>
      <c r="Q15" s="31">
        <v>998</v>
      </c>
      <c r="R15" s="53">
        <v>1260</v>
      </c>
      <c r="S15" s="42">
        <v>1116</v>
      </c>
      <c r="T15" s="53">
        <v>5484</v>
      </c>
      <c r="U15" s="31">
        <v>998</v>
      </c>
      <c r="V15" s="53">
        <v>1208</v>
      </c>
      <c r="W15" s="42">
        <v>1090</v>
      </c>
      <c r="X15" s="53">
        <v>8793</v>
      </c>
    </row>
    <row r="16" spans="2:24" ht="14.1" customHeight="1" x14ac:dyDescent="0.15">
      <c r="B16" s="7"/>
      <c r="C16" s="14">
        <v>3</v>
      </c>
      <c r="D16" s="30"/>
      <c r="E16" s="31">
        <v>735</v>
      </c>
      <c r="F16" s="53">
        <v>893</v>
      </c>
      <c r="G16" s="42">
        <v>821</v>
      </c>
      <c r="H16" s="53">
        <v>36693</v>
      </c>
      <c r="I16" s="31">
        <v>998</v>
      </c>
      <c r="J16" s="53">
        <v>1208</v>
      </c>
      <c r="K16" s="42">
        <v>1106</v>
      </c>
      <c r="L16" s="53">
        <v>6897</v>
      </c>
      <c r="M16" s="31">
        <v>998</v>
      </c>
      <c r="N16" s="53">
        <v>1208</v>
      </c>
      <c r="O16" s="42">
        <v>1120</v>
      </c>
      <c r="P16" s="53">
        <v>7767</v>
      </c>
      <c r="Q16" s="31">
        <v>998</v>
      </c>
      <c r="R16" s="53">
        <v>1208</v>
      </c>
      <c r="S16" s="42">
        <v>1114</v>
      </c>
      <c r="T16" s="53">
        <v>5499</v>
      </c>
      <c r="U16" s="31">
        <v>998</v>
      </c>
      <c r="V16" s="53">
        <v>1208</v>
      </c>
      <c r="W16" s="42">
        <v>1101</v>
      </c>
      <c r="X16" s="53">
        <v>10213</v>
      </c>
    </row>
    <row r="17" spans="2:24" ht="14.1" customHeight="1" x14ac:dyDescent="0.15">
      <c r="B17" s="7"/>
      <c r="C17" s="14">
        <v>4</v>
      </c>
      <c r="D17" s="30"/>
      <c r="E17" s="31">
        <v>788</v>
      </c>
      <c r="F17" s="53">
        <v>893</v>
      </c>
      <c r="G17" s="42">
        <v>840</v>
      </c>
      <c r="H17" s="53">
        <v>20437</v>
      </c>
      <c r="I17" s="31">
        <v>998</v>
      </c>
      <c r="J17" s="53">
        <v>1260</v>
      </c>
      <c r="K17" s="42">
        <v>1122</v>
      </c>
      <c r="L17" s="53">
        <v>4714</v>
      </c>
      <c r="M17" s="31">
        <v>998</v>
      </c>
      <c r="N17" s="53">
        <v>1260</v>
      </c>
      <c r="O17" s="42">
        <v>1154</v>
      </c>
      <c r="P17" s="53">
        <v>3454</v>
      </c>
      <c r="Q17" s="31">
        <v>998</v>
      </c>
      <c r="R17" s="53">
        <v>1260</v>
      </c>
      <c r="S17" s="42">
        <v>1142</v>
      </c>
      <c r="T17" s="53">
        <v>2725</v>
      </c>
      <c r="U17" s="31">
        <v>998</v>
      </c>
      <c r="V17" s="53">
        <v>1208</v>
      </c>
      <c r="W17" s="42">
        <v>1091</v>
      </c>
      <c r="X17" s="53">
        <v>5322</v>
      </c>
    </row>
    <row r="18" spans="2:24" ht="14.1" customHeight="1" x14ac:dyDescent="0.15">
      <c r="B18" s="7"/>
      <c r="C18" s="14">
        <v>5</v>
      </c>
      <c r="D18" s="30"/>
      <c r="E18" s="31">
        <v>788</v>
      </c>
      <c r="F18" s="53">
        <v>924</v>
      </c>
      <c r="G18" s="42">
        <v>848</v>
      </c>
      <c r="H18" s="53">
        <v>31983</v>
      </c>
      <c r="I18" s="31">
        <v>1050</v>
      </c>
      <c r="J18" s="53">
        <v>1260</v>
      </c>
      <c r="K18" s="42">
        <v>1155</v>
      </c>
      <c r="L18" s="53">
        <v>5479</v>
      </c>
      <c r="M18" s="31">
        <v>1050</v>
      </c>
      <c r="N18" s="53">
        <v>1260</v>
      </c>
      <c r="O18" s="42">
        <v>1169</v>
      </c>
      <c r="P18" s="53">
        <v>7123</v>
      </c>
      <c r="Q18" s="31">
        <v>998</v>
      </c>
      <c r="R18" s="53">
        <v>1260</v>
      </c>
      <c r="S18" s="42">
        <v>1168</v>
      </c>
      <c r="T18" s="53">
        <v>5666</v>
      </c>
      <c r="U18" s="31">
        <v>998</v>
      </c>
      <c r="V18" s="53">
        <v>1208</v>
      </c>
      <c r="W18" s="42">
        <v>1104</v>
      </c>
      <c r="X18" s="53">
        <v>9344</v>
      </c>
    </row>
    <row r="19" spans="2:24" ht="14.1" customHeight="1" x14ac:dyDescent="0.15">
      <c r="B19" s="7"/>
      <c r="C19" s="14">
        <v>6</v>
      </c>
      <c r="D19" s="30"/>
      <c r="E19" s="31">
        <v>735</v>
      </c>
      <c r="F19" s="53">
        <v>893</v>
      </c>
      <c r="G19" s="42">
        <v>837</v>
      </c>
      <c r="H19" s="53">
        <v>34767</v>
      </c>
      <c r="I19" s="31">
        <v>1008</v>
      </c>
      <c r="J19" s="53">
        <v>1208</v>
      </c>
      <c r="K19" s="42">
        <v>1136</v>
      </c>
      <c r="L19" s="53">
        <v>5391</v>
      </c>
      <c r="M19" s="31">
        <v>998</v>
      </c>
      <c r="N19" s="53">
        <v>1208</v>
      </c>
      <c r="O19" s="42">
        <v>1151</v>
      </c>
      <c r="P19" s="53">
        <v>7205</v>
      </c>
      <c r="Q19" s="31">
        <v>998</v>
      </c>
      <c r="R19" s="53">
        <v>1216</v>
      </c>
      <c r="S19" s="42">
        <v>1154</v>
      </c>
      <c r="T19" s="53">
        <v>5140</v>
      </c>
      <c r="U19" s="31">
        <v>998</v>
      </c>
      <c r="V19" s="53">
        <v>1208</v>
      </c>
      <c r="W19" s="42">
        <v>1101</v>
      </c>
      <c r="X19" s="53">
        <v>10672</v>
      </c>
    </row>
    <row r="20" spans="2:24" ht="14.1" customHeight="1" x14ac:dyDescent="0.15">
      <c r="B20" s="7"/>
      <c r="C20" s="14">
        <v>7</v>
      </c>
      <c r="D20" s="30"/>
      <c r="E20" s="31">
        <v>767</v>
      </c>
      <c r="F20" s="53">
        <v>945</v>
      </c>
      <c r="G20" s="42">
        <v>852</v>
      </c>
      <c r="H20" s="53">
        <v>19932</v>
      </c>
      <c r="I20" s="31">
        <v>945</v>
      </c>
      <c r="J20" s="53">
        <v>1208</v>
      </c>
      <c r="K20" s="42">
        <v>1101</v>
      </c>
      <c r="L20" s="53">
        <v>3122</v>
      </c>
      <c r="M20" s="31">
        <v>1029</v>
      </c>
      <c r="N20" s="53">
        <v>1208</v>
      </c>
      <c r="O20" s="42">
        <v>1122</v>
      </c>
      <c r="P20" s="53">
        <v>4405</v>
      </c>
      <c r="Q20" s="31">
        <v>1050</v>
      </c>
      <c r="R20" s="53">
        <v>1208</v>
      </c>
      <c r="S20" s="42">
        <v>1132</v>
      </c>
      <c r="T20" s="53">
        <v>2758</v>
      </c>
      <c r="U20" s="31">
        <v>966</v>
      </c>
      <c r="V20" s="53">
        <v>1155</v>
      </c>
      <c r="W20" s="42">
        <v>1075</v>
      </c>
      <c r="X20" s="53">
        <v>6077</v>
      </c>
    </row>
    <row r="21" spans="2:24" ht="14.1" customHeight="1" x14ac:dyDescent="0.15">
      <c r="B21" s="7"/>
      <c r="C21" s="14">
        <v>8</v>
      </c>
      <c r="D21" s="30"/>
      <c r="E21" s="31">
        <v>756</v>
      </c>
      <c r="F21" s="53">
        <v>954</v>
      </c>
      <c r="G21" s="42">
        <v>863</v>
      </c>
      <c r="H21" s="53">
        <v>31161</v>
      </c>
      <c r="I21" s="31">
        <v>945</v>
      </c>
      <c r="J21" s="53">
        <v>1155</v>
      </c>
      <c r="K21" s="42">
        <v>1058</v>
      </c>
      <c r="L21" s="53">
        <v>10486</v>
      </c>
      <c r="M21" s="31">
        <v>893</v>
      </c>
      <c r="N21" s="53">
        <v>1176</v>
      </c>
      <c r="O21" s="42">
        <v>1071</v>
      </c>
      <c r="P21" s="53">
        <v>8216</v>
      </c>
      <c r="Q21" s="31">
        <v>893</v>
      </c>
      <c r="R21" s="53">
        <v>1208</v>
      </c>
      <c r="S21" s="42">
        <v>1079</v>
      </c>
      <c r="T21" s="53">
        <v>7260</v>
      </c>
      <c r="U21" s="31">
        <v>893</v>
      </c>
      <c r="V21" s="53">
        <v>1155</v>
      </c>
      <c r="W21" s="42">
        <v>1032</v>
      </c>
      <c r="X21" s="53">
        <v>10750</v>
      </c>
    </row>
    <row r="22" spans="2:24" ht="14.1" customHeight="1" x14ac:dyDescent="0.15">
      <c r="B22" s="7"/>
      <c r="C22" s="14">
        <v>9</v>
      </c>
      <c r="D22" s="30"/>
      <c r="E22" s="31">
        <v>756</v>
      </c>
      <c r="F22" s="53">
        <v>924</v>
      </c>
      <c r="G22" s="42">
        <v>845</v>
      </c>
      <c r="H22" s="53">
        <v>26190</v>
      </c>
      <c r="I22" s="31">
        <v>924</v>
      </c>
      <c r="J22" s="53">
        <v>1155</v>
      </c>
      <c r="K22" s="42">
        <v>1040</v>
      </c>
      <c r="L22" s="53">
        <v>7557</v>
      </c>
      <c r="M22" s="31">
        <v>924</v>
      </c>
      <c r="N22" s="53">
        <v>1155</v>
      </c>
      <c r="O22" s="42">
        <v>1049</v>
      </c>
      <c r="P22" s="53">
        <v>5882</v>
      </c>
      <c r="Q22" s="31">
        <v>924</v>
      </c>
      <c r="R22" s="53">
        <v>1260</v>
      </c>
      <c r="S22" s="42">
        <v>1051</v>
      </c>
      <c r="T22" s="53">
        <v>6023</v>
      </c>
      <c r="U22" s="31">
        <v>893</v>
      </c>
      <c r="V22" s="53">
        <v>1155</v>
      </c>
      <c r="W22" s="42">
        <v>1036</v>
      </c>
      <c r="X22" s="53">
        <v>9167</v>
      </c>
    </row>
    <row r="23" spans="2:24" ht="14.1" customHeight="1" x14ac:dyDescent="0.15">
      <c r="B23" s="7"/>
      <c r="C23" s="14">
        <v>10</v>
      </c>
      <c r="D23" s="9"/>
      <c r="E23" s="31">
        <v>735</v>
      </c>
      <c r="F23" s="31">
        <v>892.5</v>
      </c>
      <c r="G23" s="31">
        <v>810.2151620857644</v>
      </c>
      <c r="H23" s="31">
        <v>30350.9</v>
      </c>
      <c r="I23" s="31">
        <v>924</v>
      </c>
      <c r="J23" s="31">
        <v>1155</v>
      </c>
      <c r="K23" s="31">
        <v>1040.7117340760478</v>
      </c>
      <c r="L23" s="31">
        <v>7358.5</v>
      </c>
      <c r="M23" s="31">
        <v>924</v>
      </c>
      <c r="N23" s="31">
        <v>1155</v>
      </c>
      <c r="O23" s="31">
        <v>1043.6441901731628</v>
      </c>
      <c r="P23" s="31">
        <v>7928.9</v>
      </c>
      <c r="Q23" s="31">
        <v>924</v>
      </c>
      <c r="R23" s="53">
        <v>1155</v>
      </c>
      <c r="S23" s="53">
        <v>1052.1350531107737</v>
      </c>
      <c r="T23" s="53">
        <v>5066</v>
      </c>
      <c r="U23" s="53">
        <v>924</v>
      </c>
      <c r="V23" s="53">
        <v>1155</v>
      </c>
      <c r="W23" s="53">
        <v>1036.0180988593156</v>
      </c>
      <c r="X23" s="53">
        <v>13111.5</v>
      </c>
    </row>
    <row r="24" spans="2:24" ht="14.1" customHeight="1" x14ac:dyDescent="0.15">
      <c r="B24" s="10"/>
      <c r="C24" s="6">
        <v>11</v>
      </c>
      <c r="D24" s="18"/>
      <c r="E24" s="55">
        <v>714</v>
      </c>
      <c r="F24" s="55">
        <v>892.5</v>
      </c>
      <c r="G24" s="55">
        <v>802.72804328038512</v>
      </c>
      <c r="H24" s="55">
        <v>42098.8</v>
      </c>
      <c r="I24" s="55">
        <v>945</v>
      </c>
      <c r="J24" s="55">
        <v>1155</v>
      </c>
      <c r="K24" s="55">
        <v>1060.3927836411608</v>
      </c>
      <c r="L24" s="55">
        <v>9929.1999999999989</v>
      </c>
      <c r="M24" s="55">
        <v>945</v>
      </c>
      <c r="N24" s="55">
        <v>1155</v>
      </c>
      <c r="O24" s="55">
        <v>1063.3956705924768</v>
      </c>
      <c r="P24" s="55">
        <v>7000.9</v>
      </c>
      <c r="Q24" s="55">
        <v>945</v>
      </c>
      <c r="R24" s="38">
        <v>1207.5</v>
      </c>
      <c r="S24" s="54">
        <v>1063.5065114695494</v>
      </c>
      <c r="T24" s="55">
        <v>4853.3999999999996</v>
      </c>
      <c r="U24" s="38">
        <v>945</v>
      </c>
      <c r="V24" s="54">
        <v>1155</v>
      </c>
      <c r="W24" s="55">
        <v>1059.8212847785592</v>
      </c>
      <c r="X24" s="54">
        <v>15483.599999999999</v>
      </c>
    </row>
    <row r="25" spans="2:24" x14ac:dyDescent="0.15">
      <c r="B25" s="46"/>
      <c r="C25" s="57"/>
      <c r="D25" s="58"/>
      <c r="E25" s="31"/>
      <c r="F25" s="53"/>
      <c r="G25" s="42"/>
      <c r="H25" s="53"/>
      <c r="I25" s="31"/>
      <c r="J25" s="53"/>
      <c r="K25" s="42"/>
      <c r="L25" s="53"/>
      <c r="M25" s="31"/>
      <c r="N25" s="53"/>
      <c r="O25" s="42"/>
      <c r="P25" s="53"/>
      <c r="Q25" s="31"/>
      <c r="R25" s="53"/>
      <c r="S25" s="42"/>
      <c r="T25" s="53"/>
      <c r="U25" s="31"/>
      <c r="V25" s="53"/>
      <c r="W25" s="42"/>
      <c r="X25" s="53"/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112">
        <v>40484</v>
      </c>
      <c r="C28" s="113"/>
      <c r="D28" s="114">
        <v>40490</v>
      </c>
      <c r="E28" s="76">
        <v>735</v>
      </c>
      <c r="F28" s="77">
        <v>892.5</v>
      </c>
      <c r="G28" s="57">
        <v>810.41700754306351</v>
      </c>
      <c r="H28" s="77">
        <v>10582.6</v>
      </c>
      <c r="I28" s="76">
        <v>945</v>
      </c>
      <c r="J28" s="77">
        <v>1155</v>
      </c>
      <c r="K28" s="57">
        <v>1053.153153153153</v>
      </c>
      <c r="L28" s="77">
        <v>1910.6</v>
      </c>
      <c r="M28" s="76">
        <v>945</v>
      </c>
      <c r="N28" s="77">
        <v>1155</v>
      </c>
      <c r="O28" s="57">
        <v>1056.8854633138133</v>
      </c>
      <c r="P28" s="77">
        <v>1572.9</v>
      </c>
      <c r="Q28" s="76">
        <v>945</v>
      </c>
      <c r="R28" s="77">
        <v>1155</v>
      </c>
      <c r="S28" s="57">
        <v>1061.7815656565658</v>
      </c>
      <c r="T28" s="77">
        <v>1007.4</v>
      </c>
      <c r="U28" s="76">
        <v>945</v>
      </c>
      <c r="V28" s="77">
        <v>1155</v>
      </c>
      <c r="W28" s="57">
        <v>1053.4921120412105</v>
      </c>
      <c r="X28" s="77">
        <v>4070.9</v>
      </c>
    </row>
    <row r="29" spans="2:24" x14ac:dyDescent="0.15">
      <c r="B29" s="112" t="s">
        <v>80</v>
      </c>
      <c r="C29" s="113"/>
      <c r="D29" s="114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12">
        <v>40491</v>
      </c>
      <c r="C30" s="113"/>
      <c r="D30" s="114">
        <v>40497</v>
      </c>
      <c r="E30" s="76">
        <v>714</v>
      </c>
      <c r="F30" s="77">
        <v>892.5</v>
      </c>
      <c r="G30" s="57">
        <v>792.20994152046808</v>
      </c>
      <c r="H30" s="77">
        <v>9118.2000000000007</v>
      </c>
      <c r="I30" s="76">
        <v>966</v>
      </c>
      <c r="J30" s="77">
        <v>1155</v>
      </c>
      <c r="K30" s="57">
        <v>1060.0322327044023</v>
      </c>
      <c r="L30" s="77">
        <v>1843.3</v>
      </c>
      <c r="M30" s="76">
        <v>945</v>
      </c>
      <c r="N30" s="77">
        <v>1155</v>
      </c>
      <c r="O30" s="57">
        <v>1062.2491002570694</v>
      </c>
      <c r="P30" s="77">
        <v>1104.5</v>
      </c>
      <c r="Q30" s="76">
        <v>966</v>
      </c>
      <c r="R30" s="77">
        <v>1207.5</v>
      </c>
      <c r="S30" s="57">
        <v>1062.5808251606359</v>
      </c>
      <c r="T30" s="77">
        <v>646.1</v>
      </c>
      <c r="U30" s="76">
        <v>966</v>
      </c>
      <c r="V30" s="77">
        <v>1155</v>
      </c>
      <c r="W30" s="57">
        <v>1060.1797310593638</v>
      </c>
      <c r="X30" s="77">
        <v>2564.3000000000002</v>
      </c>
    </row>
    <row r="31" spans="2:24" x14ac:dyDescent="0.15">
      <c r="B31" s="112" t="s">
        <v>81</v>
      </c>
      <c r="C31" s="113"/>
      <c r="D31" s="114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12">
        <v>40498</v>
      </c>
      <c r="C32" s="113"/>
      <c r="D32" s="114">
        <v>40504</v>
      </c>
      <c r="E32" s="76">
        <v>735</v>
      </c>
      <c r="F32" s="77">
        <v>892.5</v>
      </c>
      <c r="G32" s="57">
        <v>805.86495257114314</v>
      </c>
      <c r="H32" s="77">
        <v>7640.6</v>
      </c>
      <c r="I32" s="76">
        <v>976.5</v>
      </c>
      <c r="J32" s="77">
        <v>1155</v>
      </c>
      <c r="K32" s="57">
        <v>1061.8929368029742</v>
      </c>
      <c r="L32" s="77">
        <v>2004.5</v>
      </c>
      <c r="M32" s="76">
        <v>976.5</v>
      </c>
      <c r="N32" s="77">
        <v>1155</v>
      </c>
      <c r="O32" s="57">
        <v>1070.3016201729808</v>
      </c>
      <c r="P32" s="77">
        <v>1587.8</v>
      </c>
      <c r="Q32" s="76">
        <v>976.5</v>
      </c>
      <c r="R32" s="77">
        <v>1155</v>
      </c>
      <c r="S32" s="57">
        <v>1065.1158455392808</v>
      </c>
      <c r="T32" s="77">
        <v>1127.8</v>
      </c>
      <c r="U32" s="76">
        <v>976.5</v>
      </c>
      <c r="V32" s="77">
        <v>1155</v>
      </c>
      <c r="W32" s="57">
        <v>1059.2284131638971</v>
      </c>
      <c r="X32" s="77">
        <v>3484.8</v>
      </c>
    </row>
    <row r="33" spans="2:24" x14ac:dyDescent="0.15">
      <c r="B33" s="112" t="s">
        <v>82</v>
      </c>
      <c r="C33" s="113"/>
      <c r="D33" s="114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ht="12" customHeight="1" x14ac:dyDescent="0.15">
      <c r="B34" s="112">
        <v>40506</v>
      </c>
      <c r="C34" s="113"/>
      <c r="D34" s="114">
        <v>40511</v>
      </c>
      <c r="E34" s="76">
        <v>735</v>
      </c>
      <c r="F34" s="77">
        <v>892.5</v>
      </c>
      <c r="G34" s="57">
        <v>810.65415907520253</v>
      </c>
      <c r="H34" s="77">
        <v>8198.2999999999993</v>
      </c>
      <c r="I34" s="76">
        <v>966</v>
      </c>
      <c r="J34" s="77">
        <v>1155</v>
      </c>
      <c r="K34" s="57">
        <v>1059.7871684645954</v>
      </c>
      <c r="L34" s="77">
        <v>2084.5</v>
      </c>
      <c r="M34" s="76">
        <v>966</v>
      </c>
      <c r="N34" s="77">
        <v>1155</v>
      </c>
      <c r="O34" s="57">
        <v>1062.2408940397349</v>
      </c>
      <c r="P34" s="77">
        <v>1397.7</v>
      </c>
      <c r="Q34" s="76">
        <v>966</v>
      </c>
      <c r="R34" s="77">
        <v>1155</v>
      </c>
      <c r="S34" s="57">
        <v>1060.6655207110514</v>
      </c>
      <c r="T34" s="77">
        <v>1026.9000000000001</v>
      </c>
      <c r="U34" s="76">
        <v>966</v>
      </c>
      <c r="V34" s="77">
        <v>1155</v>
      </c>
      <c r="W34" s="57">
        <v>1059.701161649215</v>
      </c>
      <c r="X34" s="77">
        <v>2926.6</v>
      </c>
    </row>
    <row r="35" spans="2:24" ht="12" customHeight="1" x14ac:dyDescent="0.15">
      <c r="B35" s="112" t="s">
        <v>83</v>
      </c>
      <c r="C35" s="113"/>
      <c r="D35" s="114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5">
        <v>40512</v>
      </c>
      <c r="C36" s="116"/>
      <c r="D36" s="117">
        <v>40518</v>
      </c>
      <c r="E36" s="78">
        <v>714</v>
      </c>
      <c r="F36" s="79">
        <v>892.5</v>
      </c>
      <c r="G36" s="59">
        <v>796.0712462781795</v>
      </c>
      <c r="H36" s="79">
        <v>6559.1</v>
      </c>
      <c r="I36" s="78">
        <v>966</v>
      </c>
      <c r="J36" s="79">
        <v>1155</v>
      </c>
      <c r="K36" s="59">
        <v>1065.7382093127712</v>
      </c>
      <c r="L36" s="79">
        <v>2086.3000000000002</v>
      </c>
      <c r="M36" s="78">
        <v>966</v>
      </c>
      <c r="N36" s="79">
        <v>1155</v>
      </c>
      <c r="O36" s="59">
        <v>1065.2327463112806</v>
      </c>
      <c r="P36" s="79">
        <v>1338</v>
      </c>
      <c r="Q36" s="78">
        <v>966</v>
      </c>
      <c r="R36" s="79">
        <v>1172.325</v>
      </c>
      <c r="S36" s="59">
        <v>1067.7566768826618</v>
      </c>
      <c r="T36" s="79">
        <v>1045.2</v>
      </c>
      <c r="U36" s="78">
        <v>966</v>
      </c>
      <c r="V36" s="79">
        <v>1155</v>
      </c>
      <c r="W36" s="59">
        <v>1062.5439377085652</v>
      </c>
      <c r="X36" s="79">
        <v>2437</v>
      </c>
    </row>
    <row r="37" spans="2:24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3:X41"/>
  <sheetViews>
    <sheetView zoomScale="75" workbookViewId="0">
      <selection activeCell="H24" sqref="H24"/>
    </sheetView>
  </sheetViews>
  <sheetFormatPr defaultColWidth="7.5" defaultRowHeight="12" x14ac:dyDescent="0.15"/>
  <cols>
    <col min="1" max="1" width="1.25" style="35" customWidth="1"/>
    <col min="2" max="2" width="5.375" style="35" customWidth="1"/>
    <col min="3" max="3" width="3.375" style="35" customWidth="1"/>
    <col min="4" max="4" width="6.125" style="35" customWidth="1"/>
    <col min="5" max="5" width="5.37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457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86" t="s">
        <v>0</v>
      </c>
      <c r="D6" s="87"/>
      <c r="E6" s="92" t="s">
        <v>111</v>
      </c>
      <c r="F6" s="93"/>
      <c r="G6" s="93"/>
      <c r="H6" s="94"/>
      <c r="I6" s="89" t="s">
        <v>16</v>
      </c>
      <c r="J6" s="90"/>
      <c r="K6" s="90"/>
      <c r="L6" s="91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20</v>
      </c>
      <c r="D9" s="33" t="s">
        <v>105</v>
      </c>
      <c r="E9" s="43">
        <v>893</v>
      </c>
      <c r="F9" s="56">
        <v>1050</v>
      </c>
      <c r="G9" s="72">
        <v>1003</v>
      </c>
      <c r="H9" s="56">
        <v>5564</v>
      </c>
      <c r="I9" s="43">
        <v>1296</v>
      </c>
      <c r="J9" s="56">
        <v>1470</v>
      </c>
      <c r="K9" s="72">
        <v>1407</v>
      </c>
      <c r="L9" s="56">
        <v>34627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840</v>
      </c>
      <c r="F10" s="53">
        <v>1071</v>
      </c>
      <c r="G10" s="42">
        <v>958</v>
      </c>
      <c r="H10" s="53">
        <v>97963</v>
      </c>
      <c r="I10" s="31">
        <v>1208</v>
      </c>
      <c r="J10" s="53">
        <v>1470</v>
      </c>
      <c r="K10" s="42">
        <v>1344</v>
      </c>
      <c r="L10" s="53">
        <v>684291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6"/>
      <c r="C11" s="37">
        <v>22</v>
      </c>
      <c r="D11" s="38"/>
      <c r="E11" s="36"/>
      <c r="F11" s="55"/>
      <c r="G11" s="38"/>
      <c r="H11" s="55"/>
      <c r="I11" s="36"/>
      <c r="J11" s="55"/>
      <c r="K11" s="38"/>
      <c r="L11" s="55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7"/>
      <c r="C12" s="14">
        <v>11</v>
      </c>
      <c r="D12" s="30"/>
      <c r="E12" s="31">
        <v>872</v>
      </c>
      <c r="F12" s="53">
        <v>1050</v>
      </c>
      <c r="G12" s="42">
        <v>952</v>
      </c>
      <c r="H12" s="53">
        <v>6672</v>
      </c>
      <c r="I12" s="31">
        <v>1260</v>
      </c>
      <c r="J12" s="53">
        <v>1365</v>
      </c>
      <c r="K12" s="42">
        <v>1313</v>
      </c>
      <c r="L12" s="53">
        <v>50152</v>
      </c>
    </row>
    <row r="13" spans="2:24" ht="14.1" customHeight="1" x14ac:dyDescent="0.15">
      <c r="B13" s="7"/>
      <c r="C13" s="14">
        <v>12</v>
      </c>
      <c r="D13" s="30"/>
      <c r="E13" s="31">
        <v>893</v>
      </c>
      <c r="F13" s="53">
        <v>1071</v>
      </c>
      <c r="G13" s="42">
        <v>967</v>
      </c>
      <c r="H13" s="53">
        <v>9495</v>
      </c>
      <c r="I13" s="31">
        <v>1260</v>
      </c>
      <c r="J13" s="53">
        <v>1418</v>
      </c>
      <c r="K13" s="42">
        <v>1319</v>
      </c>
      <c r="L13" s="53">
        <v>45051</v>
      </c>
    </row>
    <row r="14" spans="2:24" ht="14.1" customHeight="1" x14ac:dyDescent="0.15">
      <c r="B14" s="7" t="s">
        <v>101</v>
      </c>
      <c r="C14" s="14">
        <v>1</v>
      </c>
      <c r="D14" s="30" t="s">
        <v>54</v>
      </c>
      <c r="E14" s="31">
        <v>714</v>
      </c>
      <c r="F14" s="53">
        <v>1029</v>
      </c>
      <c r="G14" s="42">
        <v>931</v>
      </c>
      <c r="H14" s="53">
        <v>9556</v>
      </c>
      <c r="I14" s="31">
        <v>1155</v>
      </c>
      <c r="J14" s="53">
        <v>1418</v>
      </c>
      <c r="K14" s="42">
        <v>1264</v>
      </c>
      <c r="L14" s="53">
        <v>53024</v>
      </c>
    </row>
    <row r="15" spans="2:24" ht="14.1" customHeight="1" x14ac:dyDescent="0.15">
      <c r="B15" s="7"/>
      <c r="C15" s="14">
        <v>2</v>
      </c>
      <c r="D15" s="30"/>
      <c r="E15" s="31">
        <v>819</v>
      </c>
      <c r="F15" s="53">
        <v>998</v>
      </c>
      <c r="G15" s="42">
        <v>922</v>
      </c>
      <c r="H15" s="53">
        <v>4634</v>
      </c>
      <c r="I15" s="31">
        <v>1155</v>
      </c>
      <c r="J15" s="53">
        <v>1365</v>
      </c>
      <c r="K15" s="42">
        <v>1253</v>
      </c>
      <c r="L15" s="53">
        <v>43870</v>
      </c>
    </row>
    <row r="16" spans="2:24" ht="14.1" customHeight="1" x14ac:dyDescent="0.15">
      <c r="B16" s="7"/>
      <c r="C16" s="14">
        <v>3</v>
      </c>
      <c r="D16" s="30"/>
      <c r="E16" s="31">
        <v>819</v>
      </c>
      <c r="F16" s="53">
        <v>998</v>
      </c>
      <c r="G16" s="42">
        <v>912</v>
      </c>
      <c r="H16" s="53">
        <v>6287</v>
      </c>
      <c r="I16" s="31">
        <v>1155</v>
      </c>
      <c r="J16" s="53">
        <v>1380</v>
      </c>
      <c r="K16" s="42">
        <v>1253</v>
      </c>
      <c r="L16" s="53">
        <v>48368</v>
      </c>
    </row>
    <row r="17" spans="2:24" ht="14.1" customHeight="1" x14ac:dyDescent="0.15">
      <c r="B17" s="7"/>
      <c r="C17" s="14">
        <v>4</v>
      </c>
      <c r="D17" s="30"/>
      <c r="E17" s="31">
        <v>788</v>
      </c>
      <c r="F17" s="53">
        <v>966</v>
      </c>
      <c r="G17" s="42">
        <v>899</v>
      </c>
      <c r="H17" s="53">
        <v>3949</v>
      </c>
      <c r="I17" s="31">
        <v>1193</v>
      </c>
      <c r="J17" s="53">
        <v>1397</v>
      </c>
      <c r="K17" s="42">
        <v>1296</v>
      </c>
      <c r="L17" s="53">
        <v>35412</v>
      </c>
    </row>
    <row r="18" spans="2:24" ht="14.1" customHeight="1" x14ac:dyDescent="0.15">
      <c r="B18" s="7"/>
      <c r="C18" s="14">
        <v>5</v>
      </c>
      <c r="D18" s="30"/>
      <c r="E18" s="31">
        <v>819</v>
      </c>
      <c r="F18" s="53">
        <v>945</v>
      </c>
      <c r="G18" s="42">
        <v>901</v>
      </c>
      <c r="H18" s="53">
        <v>5530</v>
      </c>
      <c r="I18" s="31">
        <v>1150</v>
      </c>
      <c r="J18" s="53">
        <v>1380</v>
      </c>
      <c r="K18" s="42">
        <v>1284</v>
      </c>
      <c r="L18" s="53">
        <v>51157</v>
      </c>
    </row>
    <row r="19" spans="2:24" ht="14.1" customHeight="1" x14ac:dyDescent="0.15">
      <c r="B19" s="7"/>
      <c r="C19" s="14">
        <v>6</v>
      </c>
      <c r="D19" s="30"/>
      <c r="E19" s="31">
        <v>788</v>
      </c>
      <c r="F19" s="53">
        <v>945</v>
      </c>
      <c r="G19" s="42">
        <v>889</v>
      </c>
      <c r="H19" s="53">
        <v>7118</v>
      </c>
      <c r="I19" s="31">
        <v>1050</v>
      </c>
      <c r="J19" s="53">
        <v>1313</v>
      </c>
      <c r="K19" s="42">
        <v>1205</v>
      </c>
      <c r="L19" s="53">
        <v>52015</v>
      </c>
    </row>
    <row r="20" spans="2:24" ht="14.1" customHeight="1" x14ac:dyDescent="0.15">
      <c r="B20" s="7"/>
      <c r="C20" s="14">
        <v>7</v>
      </c>
      <c r="D20" s="30"/>
      <c r="E20" s="31">
        <v>756</v>
      </c>
      <c r="F20" s="53">
        <v>924</v>
      </c>
      <c r="G20" s="42">
        <v>843</v>
      </c>
      <c r="H20" s="53">
        <v>4104</v>
      </c>
      <c r="I20" s="31">
        <v>1084</v>
      </c>
      <c r="J20" s="53">
        <v>1355</v>
      </c>
      <c r="K20" s="42">
        <v>1190</v>
      </c>
      <c r="L20" s="53">
        <v>28203</v>
      </c>
    </row>
    <row r="21" spans="2:24" ht="14.1" customHeight="1" x14ac:dyDescent="0.15">
      <c r="B21" s="7"/>
      <c r="C21" s="14">
        <v>8</v>
      </c>
      <c r="D21" s="30"/>
      <c r="E21" s="31">
        <v>767</v>
      </c>
      <c r="F21" s="53">
        <v>924</v>
      </c>
      <c r="G21" s="42">
        <v>823</v>
      </c>
      <c r="H21" s="53">
        <v>5685</v>
      </c>
      <c r="I21" s="31">
        <v>1103</v>
      </c>
      <c r="J21" s="53">
        <v>1313</v>
      </c>
      <c r="K21" s="42">
        <v>1246</v>
      </c>
      <c r="L21" s="53">
        <v>50456</v>
      </c>
    </row>
    <row r="22" spans="2:24" ht="14.1" customHeight="1" x14ac:dyDescent="0.15">
      <c r="B22" s="7"/>
      <c r="C22" s="14">
        <v>9</v>
      </c>
      <c r="D22" s="30"/>
      <c r="E22" s="31">
        <v>735</v>
      </c>
      <c r="F22" s="53">
        <v>945</v>
      </c>
      <c r="G22" s="42">
        <v>845</v>
      </c>
      <c r="H22" s="53">
        <v>6263</v>
      </c>
      <c r="I22" s="31">
        <v>1103</v>
      </c>
      <c r="J22" s="53">
        <v>1355</v>
      </c>
      <c r="K22" s="42">
        <v>1248</v>
      </c>
      <c r="L22" s="53">
        <v>41729</v>
      </c>
    </row>
    <row r="23" spans="2:24" ht="14.1" customHeight="1" x14ac:dyDescent="0.15">
      <c r="B23" s="7"/>
      <c r="C23" s="14">
        <v>10</v>
      </c>
      <c r="D23" s="30"/>
      <c r="E23" s="53">
        <v>787.5</v>
      </c>
      <c r="F23" s="53">
        <v>966</v>
      </c>
      <c r="G23" s="53">
        <v>860.69790195453072</v>
      </c>
      <c r="H23" s="53">
        <v>9071.4000000000015</v>
      </c>
      <c r="I23" s="53">
        <v>1155</v>
      </c>
      <c r="J23" s="53">
        <v>1346.1000000000001</v>
      </c>
      <c r="K23" s="53">
        <v>1254.459207849226</v>
      </c>
      <c r="L23" s="53">
        <v>50222.400000000001</v>
      </c>
    </row>
    <row r="24" spans="2:24" ht="14.1" customHeight="1" x14ac:dyDescent="0.15">
      <c r="B24" s="10"/>
      <c r="C24" s="6">
        <v>11</v>
      </c>
      <c r="D24" s="18"/>
      <c r="E24" s="55">
        <v>735</v>
      </c>
      <c r="F24" s="55">
        <v>997.5</v>
      </c>
      <c r="G24" s="55">
        <v>890.38774186574415</v>
      </c>
      <c r="H24" s="55">
        <v>14171.599999999999</v>
      </c>
      <c r="I24" s="55">
        <v>1134</v>
      </c>
      <c r="J24" s="55">
        <v>1344</v>
      </c>
      <c r="K24" s="55">
        <v>1245.1808171277833</v>
      </c>
      <c r="L24" s="54">
        <v>71679.399999999994</v>
      </c>
    </row>
    <row r="25" spans="2:24" x14ac:dyDescent="0.15">
      <c r="B25" s="46" t="s">
        <v>78</v>
      </c>
      <c r="C25" s="57"/>
      <c r="D25" s="58"/>
      <c r="E25" s="31"/>
      <c r="F25" s="53"/>
      <c r="G25" s="42"/>
      <c r="H25" s="53"/>
      <c r="I25" s="31"/>
      <c r="J25" s="53"/>
      <c r="K25" s="42"/>
      <c r="L25" s="53"/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24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24" x14ac:dyDescent="0.15">
      <c r="B28" s="112">
        <v>40484</v>
      </c>
      <c r="C28" s="113"/>
      <c r="D28" s="114">
        <v>40490</v>
      </c>
      <c r="E28" s="76">
        <v>787.5</v>
      </c>
      <c r="F28" s="77">
        <v>966</v>
      </c>
      <c r="G28" s="57">
        <v>879.769748390872</v>
      </c>
      <c r="H28" s="77">
        <v>3141</v>
      </c>
      <c r="I28" s="76">
        <v>1155</v>
      </c>
      <c r="J28" s="77">
        <v>1312.5</v>
      </c>
      <c r="K28" s="57">
        <v>1248.8497246262784</v>
      </c>
      <c r="L28" s="77">
        <v>11715.1</v>
      </c>
    </row>
    <row r="29" spans="2:24" x14ac:dyDescent="0.15">
      <c r="B29" s="112" t="s">
        <v>80</v>
      </c>
      <c r="C29" s="113"/>
      <c r="D29" s="114"/>
      <c r="E29" s="31"/>
      <c r="F29" s="53"/>
      <c r="G29" s="42"/>
      <c r="H29" s="53"/>
      <c r="I29" s="31"/>
      <c r="J29" s="53"/>
      <c r="K29" s="42"/>
      <c r="L29" s="53"/>
    </row>
    <row r="30" spans="2:24" x14ac:dyDescent="0.15">
      <c r="B30" s="112">
        <v>40491</v>
      </c>
      <c r="C30" s="113"/>
      <c r="D30" s="114">
        <v>40497</v>
      </c>
      <c r="E30" s="76">
        <v>735</v>
      </c>
      <c r="F30" s="77">
        <v>966</v>
      </c>
      <c r="G30" s="57">
        <v>878.30622837370277</v>
      </c>
      <c r="H30" s="77">
        <v>2888.2</v>
      </c>
      <c r="I30" s="76">
        <v>1134</v>
      </c>
      <c r="J30" s="77">
        <v>1260</v>
      </c>
      <c r="K30" s="57">
        <v>1228.6564440029797</v>
      </c>
      <c r="L30" s="77">
        <v>17837.3</v>
      </c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2:24" x14ac:dyDescent="0.15">
      <c r="B31" s="112" t="s">
        <v>81</v>
      </c>
      <c r="C31" s="113"/>
      <c r="D31" s="114"/>
      <c r="E31" s="31"/>
      <c r="F31" s="53"/>
      <c r="G31" s="42"/>
      <c r="H31" s="53"/>
      <c r="I31" s="31"/>
      <c r="J31" s="53"/>
      <c r="K31" s="42"/>
      <c r="L31" s="53"/>
    </row>
    <row r="32" spans="2:24" x14ac:dyDescent="0.15">
      <c r="B32" s="112">
        <v>40498</v>
      </c>
      <c r="C32" s="113"/>
      <c r="D32" s="114">
        <v>40504</v>
      </c>
      <c r="E32" s="76">
        <v>787.5</v>
      </c>
      <c r="F32" s="77">
        <v>997.5</v>
      </c>
      <c r="G32" s="57">
        <v>894.62453425955107</v>
      </c>
      <c r="H32" s="77">
        <v>3469</v>
      </c>
      <c r="I32" s="76">
        <v>1134</v>
      </c>
      <c r="J32" s="77">
        <v>1260</v>
      </c>
      <c r="K32" s="57">
        <v>1242.3677314959805</v>
      </c>
      <c r="L32" s="77">
        <v>15765.1</v>
      </c>
    </row>
    <row r="33" spans="2:12" x14ac:dyDescent="0.15">
      <c r="B33" s="112" t="s">
        <v>82</v>
      </c>
      <c r="C33" s="113"/>
      <c r="D33" s="114"/>
      <c r="E33" s="31"/>
      <c r="F33" s="53"/>
      <c r="G33" s="42"/>
      <c r="H33" s="53"/>
      <c r="I33" s="31"/>
      <c r="J33" s="53"/>
      <c r="K33" s="42"/>
      <c r="L33" s="53"/>
    </row>
    <row r="34" spans="2:12" ht="12" customHeight="1" x14ac:dyDescent="0.15">
      <c r="B34" s="112">
        <v>40506</v>
      </c>
      <c r="C34" s="113"/>
      <c r="D34" s="114">
        <v>40511</v>
      </c>
      <c r="E34" s="76">
        <v>787.5</v>
      </c>
      <c r="F34" s="77">
        <v>997.5</v>
      </c>
      <c r="G34" s="57">
        <v>898.58922228100664</v>
      </c>
      <c r="H34" s="77">
        <v>2669</v>
      </c>
      <c r="I34" s="76">
        <v>1155</v>
      </c>
      <c r="J34" s="77">
        <v>1312.5</v>
      </c>
      <c r="K34" s="57">
        <v>1248.8541529695378</v>
      </c>
      <c r="L34" s="77">
        <v>13374</v>
      </c>
    </row>
    <row r="35" spans="2:12" ht="12" customHeight="1" x14ac:dyDescent="0.15">
      <c r="B35" s="112" t="s">
        <v>83</v>
      </c>
      <c r="C35" s="113"/>
      <c r="D35" s="114"/>
      <c r="E35" s="31"/>
      <c r="F35" s="53"/>
      <c r="G35" s="42"/>
      <c r="H35" s="53"/>
      <c r="I35" s="31"/>
      <c r="J35" s="53"/>
      <c r="K35" s="42"/>
      <c r="L35" s="53"/>
    </row>
    <row r="36" spans="2:12" ht="12" customHeight="1" x14ac:dyDescent="0.15">
      <c r="B36" s="115">
        <v>40512</v>
      </c>
      <c r="C36" s="116"/>
      <c r="D36" s="117">
        <v>40518</v>
      </c>
      <c r="E36" s="78">
        <v>787.5</v>
      </c>
      <c r="F36" s="79">
        <v>997.5</v>
      </c>
      <c r="G36" s="59">
        <v>904.09309658148027</v>
      </c>
      <c r="H36" s="79">
        <v>2004.4</v>
      </c>
      <c r="I36" s="78">
        <v>1207.5</v>
      </c>
      <c r="J36" s="79">
        <v>1344</v>
      </c>
      <c r="K36" s="59">
        <v>1261.1156376032261</v>
      </c>
      <c r="L36" s="79">
        <v>12987.9</v>
      </c>
    </row>
    <row r="37" spans="2:12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</row>
    <row r="38" spans="2:12" ht="12.75" customHeight="1" x14ac:dyDescent="0.15">
      <c r="B38" s="24"/>
    </row>
    <row r="39" spans="2:12" ht="12.75" customHeight="1" x14ac:dyDescent="0.15">
      <c r="B39" s="25"/>
    </row>
    <row r="40" spans="2:12" x14ac:dyDescent="0.15">
      <c r="B40" s="25"/>
    </row>
    <row r="41" spans="2:12" x14ac:dyDescent="0.15">
      <c r="B41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3:Y41"/>
  <sheetViews>
    <sheetView zoomScale="75" workbookViewId="0">
      <selection activeCell="H24" sqref="H24"/>
    </sheetView>
  </sheetViews>
  <sheetFormatPr defaultColWidth="7.5" defaultRowHeight="12" x14ac:dyDescent="0.15"/>
  <cols>
    <col min="1" max="1" width="1" style="35" customWidth="1"/>
    <col min="2" max="2" width="5.25" style="35" customWidth="1"/>
    <col min="3" max="3" width="2.5" style="35" customWidth="1"/>
    <col min="4" max="4" width="5.3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3" width="5.5" style="35" customWidth="1"/>
    <col min="14" max="15" width="5.875" style="35" customWidth="1"/>
    <col min="16" max="16" width="8.125" style="35" customWidth="1"/>
    <col min="17" max="17" width="5.375" style="35" customWidth="1"/>
    <col min="18" max="19" width="5.875" style="35" customWidth="1"/>
    <col min="20" max="20" width="8.125" style="35" customWidth="1"/>
    <col min="21" max="21" width="5.5" style="35" customWidth="1"/>
    <col min="22" max="23" width="5.875" style="35" customWidth="1"/>
    <col min="24" max="24" width="8.125" style="35" customWidth="1"/>
    <col min="25" max="16384" width="7.5" style="35"/>
  </cols>
  <sheetData>
    <row r="3" spans="2:25" x14ac:dyDescent="0.15">
      <c r="B3" s="35" t="s">
        <v>458</v>
      </c>
    </row>
    <row r="4" spans="2:25" x14ac:dyDescent="0.15">
      <c r="X4" s="24" t="s">
        <v>10</v>
      </c>
    </row>
    <row r="5" spans="2:25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5" x14ac:dyDescent="0.15">
      <c r="B6" s="43"/>
      <c r="C6" s="86" t="s">
        <v>0</v>
      </c>
      <c r="D6" s="87"/>
      <c r="E6" s="89" t="s">
        <v>1</v>
      </c>
      <c r="F6" s="90"/>
      <c r="G6" s="90"/>
      <c r="H6" s="91"/>
      <c r="I6" s="89" t="s">
        <v>2</v>
      </c>
      <c r="J6" s="90"/>
      <c r="K6" s="90"/>
      <c r="L6" s="91"/>
      <c r="M6" s="89" t="s">
        <v>106</v>
      </c>
      <c r="N6" s="90"/>
      <c r="O6" s="90"/>
      <c r="P6" s="91"/>
      <c r="Q6" s="89" t="s">
        <v>3</v>
      </c>
      <c r="R6" s="90"/>
      <c r="S6" s="90"/>
      <c r="T6" s="91"/>
      <c r="U6" s="95" t="s">
        <v>11</v>
      </c>
      <c r="V6" s="96"/>
      <c r="W6" s="96"/>
      <c r="X6" s="97"/>
    </row>
    <row r="7" spans="2:25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5" ht="14.1" customHeight="1" x14ac:dyDescent="0.15">
      <c r="B9" s="43" t="s">
        <v>72</v>
      </c>
      <c r="C9" s="32">
        <v>21</v>
      </c>
      <c r="D9" s="33" t="s">
        <v>105</v>
      </c>
      <c r="E9" s="43">
        <v>1680</v>
      </c>
      <c r="F9" s="56">
        <v>2625</v>
      </c>
      <c r="G9" s="72">
        <v>2049</v>
      </c>
      <c r="H9" s="56">
        <v>119957</v>
      </c>
      <c r="I9" s="43">
        <v>1470</v>
      </c>
      <c r="J9" s="56">
        <v>1890</v>
      </c>
      <c r="K9" s="72">
        <v>1686</v>
      </c>
      <c r="L9" s="56">
        <v>82099</v>
      </c>
      <c r="M9" s="43">
        <v>1050</v>
      </c>
      <c r="N9" s="56">
        <v>1575</v>
      </c>
      <c r="O9" s="72">
        <v>1298</v>
      </c>
      <c r="P9" s="56">
        <v>49340</v>
      </c>
      <c r="Q9" s="43">
        <v>3360</v>
      </c>
      <c r="R9" s="56">
        <v>4515</v>
      </c>
      <c r="S9" s="72">
        <v>3996</v>
      </c>
      <c r="T9" s="56">
        <v>21301</v>
      </c>
      <c r="U9" s="43">
        <v>3150</v>
      </c>
      <c r="V9" s="56">
        <v>4107</v>
      </c>
      <c r="W9" s="72">
        <v>3547</v>
      </c>
      <c r="X9" s="56">
        <v>57867</v>
      </c>
      <c r="Y9" s="42"/>
    </row>
    <row r="10" spans="2:25" ht="14.1" customHeight="1" x14ac:dyDescent="0.15">
      <c r="B10" s="31"/>
      <c r="C10" s="34">
        <v>22</v>
      </c>
      <c r="D10" s="42"/>
      <c r="E10" s="31"/>
      <c r="F10" s="53"/>
      <c r="G10" s="42"/>
      <c r="H10" s="53"/>
      <c r="I10" s="31"/>
      <c r="J10" s="53"/>
      <c r="K10" s="42"/>
      <c r="L10" s="53"/>
      <c r="M10" s="31"/>
      <c r="N10" s="53"/>
      <c r="O10" s="42"/>
      <c r="P10" s="53"/>
      <c r="Q10" s="31"/>
      <c r="R10" s="53"/>
      <c r="S10" s="42"/>
      <c r="T10" s="53"/>
      <c r="U10" s="31"/>
      <c r="V10" s="53"/>
      <c r="W10" s="42"/>
      <c r="X10" s="53"/>
      <c r="Y10" s="42"/>
    </row>
    <row r="11" spans="2:25" ht="14.1" customHeight="1" x14ac:dyDescent="0.15">
      <c r="B11" s="36"/>
      <c r="C11" s="37">
        <v>23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  <c r="Y11" s="42"/>
    </row>
    <row r="12" spans="2:25" ht="14.1" customHeight="1" x14ac:dyDescent="0.15">
      <c r="B12" s="7"/>
      <c r="C12" s="14">
        <v>11</v>
      </c>
      <c r="D12" s="30"/>
      <c r="E12" s="31">
        <v>1995</v>
      </c>
      <c r="F12" s="53">
        <v>2310</v>
      </c>
      <c r="G12" s="42">
        <v>2170</v>
      </c>
      <c r="H12" s="53">
        <v>11984</v>
      </c>
      <c r="I12" s="31">
        <v>1575</v>
      </c>
      <c r="J12" s="53">
        <v>1838</v>
      </c>
      <c r="K12" s="42">
        <v>1699</v>
      </c>
      <c r="L12" s="53">
        <v>8475</v>
      </c>
      <c r="M12" s="31">
        <v>1050</v>
      </c>
      <c r="N12" s="53">
        <v>1470</v>
      </c>
      <c r="O12" s="42">
        <v>1237</v>
      </c>
      <c r="P12" s="53">
        <v>5036</v>
      </c>
      <c r="Q12" s="31">
        <v>3675</v>
      </c>
      <c r="R12" s="53">
        <v>4200</v>
      </c>
      <c r="S12" s="42">
        <v>4027</v>
      </c>
      <c r="T12" s="53">
        <v>2416</v>
      </c>
      <c r="U12" s="31">
        <v>3150</v>
      </c>
      <c r="V12" s="53">
        <v>3780</v>
      </c>
      <c r="W12" s="42">
        <v>3549</v>
      </c>
      <c r="X12" s="53">
        <v>5383</v>
      </c>
      <c r="Y12" s="42"/>
    </row>
    <row r="13" spans="2:25" ht="14.1" customHeight="1" x14ac:dyDescent="0.15">
      <c r="B13" s="7"/>
      <c r="C13" s="14">
        <v>12</v>
      </c>
      <c r="D13" s="30"/>
      <c r="E13" s="31">
        <v>2100</v>
      </c>
      <c r="F13" s="53">
        <v>2625</v>
      </c>
      <c r="G13" s="42">
        <v>2391</v>
      </c>
      <c r="H13" s="53">
        <v>24158</v>
      </c>
      <c r="I13" s="31">
        <v>1575</v>
      </c>
      <c r="J13" s="53">
        <v>1890</v>
      </c>
      <c r="K13" s="42">
        <v>1730</v>
      </c>
      <c r="L13" s="53">
        <v>11649</v>
      </c>
      <c r="M13" s="31">
        <v>1050</v>
      </c>
      <c r="N13" s="53">
        <v>1365</v>
      </c>
      <c r="O13" s="42">
        <v>1179</v>
      </c>
      <c r="P13" s="53">
        <v>7789</v>
      </c>
      <c r="Q13" s="31">
        <v>3885</v>
      </c>
      <c r="R13" s="53">
        <v>4515</v>
      </c>
      <c r="S13" s="42">
        <v>4188</v>
      </c>
      <c r="T13" s="53">
        <v>3260</v>
      </c>
      <c r="U13" s="31">
        <v>3465</v>
      </c>
      <c r="V13" s="53">
        <v>4107</v>
      </c>
      <c r="W13" s="42">
        <v>3779</v>
      </c>
      <c r="X13" s="53">
        <v>12672</v>
      </c>
      <c r="Y13" s="42"/>
    </row>
    <row r="14" spans="2:25" ht="14.1" customHeight="1" x14ac:dyDescent="0.15">
      <c r="B14" s="7" t="s">
        <v>101</v>
      </c>
      <c r="C14" s="14">
        <v>1</v>
      </c>
      <c r="D14" s="30" t="s">
        <v>54</v>
      </c>
      <c r="E14" s="31">
        <v>2100</v>
      </c>
      <c r="F14" s="53">
        <v>2625</v>
      </c>
      <c r="G14" s="42">
        <v>2375</v>
      </c>
      <c r="H14" s="53">
        <v>9678</v>
      </c>
      <c r="I14" s="31">
        <v>1628</v>
      </c>
      <c r="J14" s="53">
        <v>1838</v>
      </c>
      <c r="K14" s="42">
        <v>1710</v>
      </c>
      <c r="L14" s="53">
        <v>7763</v>
      </c>
      <c r="M14" s="31">
        <v>1155</v>
      </c>
      <c r="N14" s="53">
        <v>1418</v>
      </c>
      <c r="O14" s="42">
        <v>1255</v>
      </c>
      <c r="P14" s="53">
        <v>5206</v>
      </c>
      <c r="Q14" s="31">
        <v>3885</v>
      </c>
      <c r="R14" s="53">
        <v>4515</v>
      </c>
      <c r="S14" s="42">
        <v>4140</v>
      </c>
      <c r="T14" s="53">
        <v>2332</v>
      </c>
      <c r="U14" s="31">
        <v>3570</v>
      </c>
      <c r="V14" s="53">
        <v>3990</v>
      </c>
      <c r="W14" s="42">
        <v>3782</v>
      </c>
      <c r="X14" s="53">
        <v>4849</v>
      </c>
      <c r="Y14" s="42"/>
    </row>
    <row r="15" spans="2:25" ht="14.1" customHeight="1" x14ac:dyDescent="0.15">
      <c r="B15" s="7"/>
      <c r="C15" s="14">
        <v>2</v>
      </c>
      <c r="D15" s="30"/>
      <c r="E15" s="31">
        <v>1995</v>
      </c>
      <c r="F15" s="53">
        <v>2415</v>
      </c>
      <c r="G15" s="42">
        <v>2211</v>
      </c>
      <c r="H15" s="53">
        <v>10854</v>
      </c>
      <c r="I15" s="31">
        <v>1628</v>
      </c>
      <c r="J15" s="53">
        <v>1850</v>
      </c>
      <c r="K15" s="42">
        <v>1713</v>
      </c>
      <c r="L15" s="53">
        <v>8153</v>
      </c>
      <c r="M15" s="31">
        <v>1155</v>
      </c>
      <c r="N15" s="53">
        <v>1470</v>
      </c>
      <c r="O15" s="42">
        <v>1262</v>
      </c>
      <c r="P15" s="53">
        <v>5369</v>
      </c>
      <c r="Q15" s="31">
        <v>3885</v>
      </c>
      <c r="R15" s="53">
        <v>4463</v>
      </c>
      <c r="S15" s="42">
        <v>4083</v>
      </c>
      <c r="T15" s="53">
        <v>2953</v>
      </c>
      <c r="U15" s="31">
        <v>3465</v>
      </c>
      <c r="V15" s="53">
        <v>3990</v>
      </c>
      <c r="W15" s="42">
        <v>3761</v>
      </c>
      <c r="X15" s="53">
        <v>6192</v>
      </c>
      <c r="Y15" s="42"/>
    </row>
    <row r="16" spans="2:25" ht="14.1" customHeight="1" x14ac:dyDescent="0.15">
      <c r="B16" s="7"/>
      <c r="C16" s="14">
        <v>3</v>
      </c>
      <c r="D16" s="30"/>
      <c r="E16" s="31">
        <v>1890</v>
      </c>
      <c r="F16" s="53">
        <v>2258</v>
      </c>
      <c r="G16" s="42">
        <v>2059</v>
      </c>
      <c r="H16" s="53">
        <v>13758</v>
      </c>
      <c r="I16" s="31">
        <v>1575</v>
      </c>
      <c r="J16" s="53">
        <v>1785</v>
      </c>
      <c r="K16" s="42">
        <v>1681</v>
      </c>
      <c r="L16" s="53">
        <v>7335</v>
      </c>
      <c r="M16" s="31">
        <v>1155</v>
      </c>
      <c r="N16" s="53">
        <v>1470</v>
      </c>
      <c r="O16" s="42">
        <v>1313</v>
      </c>
      <c r="P16" s="53">
        <v>6151</v>
      </c>
      <c r="Q16" s="31">
        <v>3885</v>
      </c>
      <c r="R16" s="53">
        <v>4463</v>
      </c>
      <c r="S16" s="42">
        <v>4080</v>
      </c>
      <c r="T16" s="53">
        <v>3266</v>
      </c>
      <c r="U16" s="31">
        <v>3360</v>
      </c>
      <c r="V16" s="53">
        <v>3885</v>
      </c>
      <c r="W16" s="42">
        <v>3648</v>
      </c>
      <c r="X16" s="53">
        <v>5211</v>
      </c>
      <c r="Y16" s="42"/>
    </row>
    <row r="17" spans="2:25" ht="14.1" customHeight="1" x14ac:dyDescent="0.15">
      <c r="B17" s="7"/>
      <c r="C17" s="14">
        <v>4</v>
      </c>
      <c r="D17" s="30"/>
      <c r="E17" s="31">
        <v>1890</v>
      </c>
      <c r="F17" s="53">
        <v>2258</v>
      </c>
      <c r="G17" s="42">
        <v>2042</v>
      </c>
      <c r="H17" s="53">
        <v>11659</v>
      </c>
      <c r="I17" s="31">
        <v>1575</v>
      </c>
      <c r="J17" s="53">
        <v>1785</v>
      </c>
      <c r="K17" s="42">
        <v>1675</v>
      </c>
      <c r="L17" s="53">
        <v>6910</v>
      </c>
      <c r="M17" s="31">
        <v>1260</v>
      </c>
      <c r="N17" s="53">
        <v>1470</v>
      </c>
      <c r="O17" s="42">
        <v>1347</v>
      </c>
      <c r="P17" s="53">
        <v>4659</v>
      </c>
      <c r="Q17" s="31">
        <v>3990</v>
      </c>
      <c r="R17" s="53">
        <v>4463</v>
      </c>
      <c r="S17" s="42">
        <v>4103</v>
      </c>
      <c r="T17" s="53">
        <v>3298</v>
      </c>
      <c r="U17" s="31">
        <v>3360</v>
      </c>
      <c r="V17" s="53">
        <v>3990</v>
      </c>
      <c r="W17" s="42">
        <v>3650</v>
      </c>
      <c r="X17" s="53">
        <v>6448</v>
      </c>
      <c r="Y17" s="42"/>
    </row>
    <row r="18" spans="2:25" ht="14.1" customHeight="1" x14ac:dyDescent="0.15">
      <c r="B18" s="7"/>
      <c r="C18" s="14">
        <v>5</v>
      </c>
      <c r="D18" s="30"/>
      <c r="E18" s="31">
        <v>1890</v>
      </c>
      <c r="F18" s="53">
        <v>2205</v>
      </c>
      <c r="G18" s="42">
        <v>2041</v>
      </c>
      <c r="H18" s="53">
        <v>19176</v>
      </c>
      <c r="I18" s="31">
        <v>1575</v>
      </c>
      <c r="J18" s="53">
        <v>1890</v>
      </c>
      <c r="K18" s="42">
        <v>1696</v>
      </c>
      <c r="L18" s="53">
        <v>10496</v>
      </c>
      <c r="M18" s="31">
        <v>1313</v>
      </c>
      <c r="N18" s="53">
        <v>1575</v>
      </c>
      <c r="O18" s="42">
        <v>1400</v>
      </c>
      <c r="P18" s="53">
        <v>6979</v>
      </c>
      <c r="Q18" s="31">
        <v>4095</v>
      </c>
      <c r="R18" s="53">
        <v>4620</v>
      </c>
      <c r="S18" s="42">
        <v>4351</v>
      </c>
      <c r="T18" s="53">
        <v>3587</v>
      </c>
      <c r="U18" s="31">
        <v>3465</v>
      </c>
      <c r="V18" s="53">
        <v>4095</v>
      </c>
      <c r="W18" s="42">
        <v>3795</v>
      </c>
      <c r="X18" s="53">
        <v>7476</v>
      </c>
      <c r="Y18" s="42"/>
    </row>
    <row r="19" spans="2:25" ht="14.1" customHeight="1" x14ac:dyDescent="0.15">
      <c r="B19" s="7"/>
      <c r="C19" s="14">
        <v>6</v>
      </c>
      <c r="D19" s="30"/>
      <c r="E19" s="31">
        <v>1785</v>
      </c>
      <c r="F19" s="53">
        <v>2100</v>
      </c>
      <c r="G19" s="42">
        <v>1951</v>
      </c>
      <c r="H19" s="53">
        <v>10344</v>
      </c>
      <c r="I19" s="31">
        <v>1575</v>
      </c>
      <c r="J19" s="53">
        <v>1838</v>
      </c>
      <c r="K19" s="42">
        <v>1679</v>
      </c>
      <c r="L19" s="53">
        <v>7671</v>
      </c>
      <c r="M19" s="31">
        <v>1313</v>
      </c>
      <c r="N19" s="53">
        <v>1554</v>
      </c>
      <c r="O19" s="42">
        <v>1379</v>
      </c>
      <c r="P19" s="53">
        <v>4985</v>
      </c>
      <c r="Q19" s="31">
        <v>4200</v>
      </c>
      <c r="R19" s="53">
        <v>4725</v>
      </c>
      <c r="S19" s="42">
        <v>4446</v>
      </c>
      <c r="T19" s="53">
        <v>1760</v>
      </c>
      <c r="U19" s="31">
        <v>3465</v>
      </c>
      <c r="V19" s="53">
        <v>4107</v>
      </c>
      <c r="W19" s="42">
        <v>3761</v>
      </c>
      <c r="X19" s="53">
        <v>4850</v>
      </c>
      <c r="Y19" s="42"/>
    </row>
    <row r="20" spans="2:25" ht="14.1" customHeight="1" x14ac:dyDescent="0.15">
      <c r="B20" s="7"/>
      <c r="C20" s="14">
        <v>7</v>
      </c>
      <c r="D20" s="30"/>
      <c r="E20" s="31">
        <v>1785</v>
      </c>
      <c r="F20" s="53">
        <v>2100</v>
      </c>
      <c r="G20" s="42">
        <v>1951</v>
      </c>
      <c r="H20" s="53">
        <v>8973</v>
      </c>
      <c r="I20" s="31">
        <v>1523</v>
      </c>
      <c r="J20" s="53">
        <v>1785</v>
      </c>
      <c r="K20" s="42">
        <v>1653</v>
      </c>
      <c r="L20" s="53">
        <v>6704</v>
      </c>
      <c r="M20" s="31">
        <v>1260</v>
      </c>
      <c r="N20" s="53">
        <v>1470</v>
      </c>
      <c r="O20" s="42">
        <v>1364</v>
      </c>
      <c r="P20" s="53">
        <v>4200</v>
      </c>
      <c r="Q20" s="31">
        <v>4200</v>
      </c>
      <c r="R20" s="53">
        <v>4725</v>
      </c>
      <c r="S20" s="42">
        <v>4469</v>
      </c>
      <c r="T20" s="53">
        <v>1665</v>
      </c>
      <c r="U20" s="31">
        <v>3413</v>
      </c>
      <c r="V20" s="53">
        <v>3843</v>
      </c>
      <c r="W20" s="42">
        <v>3676</v>
      </c>
      <c r="X20" s="53">
        <v>5092</v>
      </c>
      <c r="Y20" s="42"/>
    </row>
    <row r="21" spans="2:25" ht="14.1" customHeight="1" x14ac:dyDescent="0.15">
      <c r="B21" s="7"/>
      <c r="C21" s="14">
        <v>8</v>
      </c>
      <c r="D21" s="30"/>
      <c r="E21" s="31">
        <v>1890</v>
      </c>
      <c r="F21" s="53">
        <v>2205</v>
      </c>
      <c r="G21" s="42">
        <v>2031</v>
      </c>
      <c r="H21" s="53">
        <v>17567</v>
      </c>
      <c r="I21" s="31">
        <v>1523</v>
      </c>
      <c r="J21" s="53">
        <v>1838</v>
      </c>
      <c r="K21" s="42">
        <v>1672</v>
      </c>
      <c r="L21" s="53">
        <v>9365</v>
      </c>
      <c r="M21" s="31">
        <v>1313</v>
      </c>
      <c r="N21" s="53">
        <v>1523</v>
      </c>
      <c r="O21" s="42">
        <v>1371</v>
      </c>
      <c r="P21" s="53">
        <v>6995</v>
      </c>
      <c r="Q21" s="31">
        <v>4095</v>
      </c>
      <c r="R21" s="53">
        <v>4725</v>
      </c>
      <c r="S21" s="42">
        <v>4437</v>
      </c>
      <c r="T21" s="53">
        <v>2544</v>
      </c>
      <c r="U21" s="31">
        <v>3518</v>
      </c>
      <c r="V21" s="53">
        <v>3990</v>
      </c>
      <c r="W21" s="42">
        <v>3770</v>
      </c>
      <c r="X21" s="53">
        <v>7204</v>
      </c>
      <c r="Y21" s="42"/>
    </row>
    <row r="22" spans="2:25" ht="14.1" customHeight="1" x14ac:dyDescent="0.15">
      <c r="B22" s="7"/>
      <c r="C22" s="14">
        <v>9</v>
      </c>
      <c r="D22" s="9"/>
      <c r="E22" s="31">
        <v>1890</v>
      </c>
      <c r="F22" s="31">
        <v>2310</v>
      </c>
      <c r="G22" s="31">
        <v>2103.4387959030728</v>
      </c>
      <c r="H22" s="31">
        <v>10461.6</v>
      </c>
      <c r="I22" s="31">
        <v>1575</v>
      </c>
      <c r="J22" s="31">
        <v>1890</v>
      </c>
      <c r="K22" s="31">
        <v>1723.3448645242595</v>
      </c>
      <c r="L22" s="31">
        <v>7637.3</v>
      </c>
      <c r="M22" s="31">
        <v>1260</v>
      </c>
      <c r="N22" s="31">
        <v>1417.5</v>
      </c>
      <c r="O22" s="31">
        <v>1357.5055617352612</v>
      </c>
      <c r="P22" s="31">
        <v>4344.8999999999996</v>
      </c>
      <c r="Q22" s="31">
        <v>4095</v>
      </c>
      <c r="R22" s="31">
        <v>4725</v>
      </c>
      <c r="S22" s="31">
        <v>4404.6195652173919</v>
      </c>
      <c r="T22" s="31">
        <v>2438</v>
      </c>
      <c r="U22" s="31">
        <v>3465</v>
      </c>
      <c r="V22" s="31">
        <v>3990</v>
      </c>
      <c r="W22" s="31">
        <v>3702.0776788173721</v>
      </c>
      <c r="X22" s="53">
        <v>5003.5</v>
      </c>
      <c r="Y22" s="42"/>
    </row>
    <row r="23" spans="2:25" ht="14.1" customHeight="1" x14ac:dyDescent="0.15">
      <c r="B23" s="7"/>
      <c r="C23" s="14">
        <v>10</v>
      </c>
      <c r="D23" s="30"/>
      <c r="E23" s="53">
        <v>2129.9250000000002</v>
      </c>
      <c r="F23" s="53">
        <v>2520</v>
      </c>
      <c r="G23" s="53">
        <v>2314.9186308456051</v>
      </c>
      <c r="H23" s="53">
        <v>11937.2</v>
      </c>
      <c r="I23" s="53">
        <v>1680</v>
      </c>
      <c r="J23" s="53">
        <v>1995</v>
      </c>
      <c r="K23" s="53">
        <v>1804.030176546901</v>
      </c>
      <c r="L23" s="53">
        <v>9167.9</v>
      </c>
      <c r="M23" s="53">
        <v>1260</v>
      </c>
      <c r="N23" s="53">
        <v>1449</v>
      </c>
      <c r="O23" s="53">
        <v>1338.4243281471004</v>
      </c>
      <c r="P23" s="53">
        <v>4640.7999999999993</v>
      </c>
      <c r="Q23" s="53">
        <v>4200</v>
      </c>
      <c r="R23" s="53">
        <v>4830</v>
      </c>
      <c r="S23" s="53">
        <v>4462.0102629890962</v>
      </c>
      <c r="T23" s="53">
        <v>1977.5</v>
      </c>
      <c r="U23" s="53">
        <v>3465</v>
      </c>
      <c r="V23" s="53">
        <v>3990</v>
      </c>
      <c r="W23" s="53">
        <v>3692.3501700340075</v>
      </c>
      <c r="X23" s="53">
        <v>7038</v>
      </c>
      <c r="Y23" s="42"/>
    </row>
    <row r="24" spans="2:25" ht="14.1" customHeight="1" x14ac:dyDescent="0.15">
      <c r="B24" s="10"/>
      <c r="C24" s="6">
        <v>11</v>
      </c>
      <c r="D24" s="18"/>
      <c r="E24" s="55">
        <v>2247</v>
      </c>
      <c r="F24" s="55">
        <v>2625</v>
      </c>
      <c r="G24" s="55">
        <v>2448.6929835611268</v>
      </c>
      <c r="H24" s="55">
        <v>9932.2000000000007</v>
      </c>
      <c r="I24" s="55">
        <v>1732.5</v>
      </c>
      <c r="J24" s="55">
        <v>2047.5</v>
      </c>
      <c r="K24" s="55">
        <v>1841.6560022650062</v>
      </c>
      <c r="L24" s="55">
        <v>7639.1</v>
      </c>
      <c r="M24" s="55">
        <v>1260</v>
      </c>
      <c r="N24" s="55">
        <v>1470</v>
      </c>
      <c r="O24" s="55">
        <v>1311.6831881223329</v>
      </c>
      <c r="P24" s="55">
        <v>4136.7</v>
      </c>
      <c r="Q24" s="55">
        <v>4357.5</v>
      </c>
      <c r="R24" s="55">
        <v>4830</v>
      </c>
      <c r="S24" s="55">
        <v>4588.5766882183916</v>
      </c>
      <c r="T24" s="55">
        <v>1973.1</v>
      </c>
      <c r="U24" s="55">
        <v>3570</v>
      </c>
      <c r="V24" s="55">
        <v>3990</v>
      </c>
      <c r="W24" s="55">
        <v>3774.762786822203</v>
      </c>
      <c r="X24" s="54">
        <v>5587.7000000000007</v>
      </c>
      <c r="Y24" s="42"/>
    </row>
    <row r="25" spans="2:25" x14ac:dyDescent="0.15">
      <c r="B25" s="46"/>
      <c r="C25" s="57"/>
      <c r="D25" s="58"/>
      <c r="E25" s="31"/>
      <c r="F25" s="53"/>
      <c r="G25" s="42"/>
      <c r="H25" s="53"/>
      <c r="I25" s="31"/>
      <c r="J25" s="53"/>
      <c r="K25" s="42"/>
      <c r="L25" s="53"/>
      <c r="M25" s="31"/>
      <c r="N25" s="53"/>
      <c r="O25" s="42"/>
      <c r="P25" s="53"/>
      <c r="Q25" s="31"/>
      <c r="R25" s="53"/>
      <c r="S25" s="42"/>
      <c r="T25" s="53"/>
      <c r="U25" s="31"/>
      <c r="V25" s="53"/>
      <c r="W25" s="42"/>
      <c r="X25" s="53"/>
      <c r="Y25" s="42"/>
    </row>
    <row r="26" spans="2:25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  <c r="Y26" s="42"/>
    </row>
    <row r="27" spans="2:25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  <c r="Y27" s="42"/>
    </row>
    <row r="28" spans="2:25" x14ac:dyDescent="0.15">
      <c r="B28" s="480">
        <v>40483</v>
      </c>
      <c r="C28" s="113"/>
      <c r="D28" s="114">
        <v>40494</v>
      </c>
      <c r="E28" s="31">
        <v>2247</v>
      </c>
      <c r="F28" s="53">
        <v>2572.5</v>
      </c>
      <c r="G28" s="42">
        <v>2396.0414417887432</v>
      </c>
      <c r="H28" s="53">
        <v>5358.1</v>
      </c>
      <c r="I28" s="31">
        <v>1732.5</v>
      </c>
      <c r="J28" s="53">
        <v>2047.5</v>
      </c>
      <c r="K28" s="42">
        <v>1837.7320783259104</v>
      </c>
      <c r="L28" s="53">
        <v>3853.9</v>
      </c>
      <c r="M28" s="31">
        <v>1260</v>
      </c>
      <c r="N28" s="53">
        <v>1417.5</v>
      </c>
      <c r="O28" s="42">
        <v>1312.2455701953659</v>
      </c>
      <c r="P28" s="53">
        <v>2026.8</v>
      </c>
      <c r="Q28" s="31">
        <v>4357.5</v>
      </c>
      <c r="R28" s="53">
        <v>4830</v>
      </c>
      <c r="S28" s="42">
        <v>4565.3646720613287</v>
      </c>
      <c r="T28" s="53">
        <v>924.8</v>
      </c>
      <c r="U28" s="31">
        <v>3570</v>
      </c>
      <c r="V28" s="53">
        <v>3990</v>
      </c>
      <c r="W28" s="42">
        <v>3752.7155238338009</v>
      </c>
      <c r="X28" s="53">
        <v>2808.9</v>
      </c>
      <c r="Y28" s="42"/>
    </row>
    <row r="29" spans="2:25" x14ac:dyDescent="0.15">
      <c r="B29" s="112" t="s">
        <v>80</v>
      </c>
      <c r="C29" s="113"/>
      <c r="D29" s="114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  <c r="Y29" s="42"/>
    </row>
    <row r="30" spans="2:25" x14ac:dyDescent="0.15">
      <c r="B30" s="480"/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  <c r="Y30" s="42"/>
    </row>
    <row r="31" spans="2:25" x14ac:dyDescent="0.15">
      <c r="B31" s="112" t="s">
        <v>81</v>
      </c>
      <c r="C31" s="113"/>
      <c r="D31" s="114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  <c r="Y31" s="42"/>
    </row>
    <row r="32" spans="2:25" x14ac:dyDescent="0.15">
      <c r="B32" s="480">
        <v>40497</v>
      </c>
      <c r="C32" s="113"/>
      <c r="D32" s="114">
        <v>40508</v>
      </c>
      <c r="E32" s="31">
        <v>2362.5</v>
      </c>
      <c r="F32" s="53">
        <v>2625</v>
      </c>
      <c r="G32" s="42">
        <v>2499.3087090796794</v>
      </c>
      <c r="H32" s="53">
        <v>4574.1000000000004</v>
      </c>
      <c r="I32" s="31">
        <v>1942.5</v>
      </c>
      <c r="J32" s="53">
        <v>1942.5</v>
      </c>
      <c r="K32" s="42">
        <v>1942.5</v>
      </c>
      <c r="L32" s="53">
        <v>3785.2</v>
      </c>
      <c r="M32" s="31">
        <v>1260</v>
      </c>
      <c r="N32" s="53">
        <v>1470</v>
      </c>
      <c r="O32" s="42">
        <v>1310.8837459634017</v>
      </c>
      <c r="P32" s="53">
        <v>2109.9</v>
      </c>
      <c r="Q32" s="31">
        <v>4410</v>
      </c>
      <c r="R32" s="53">
        <v>4830</v>
      </c>
      <c r="S32" s="42">
        <v>4618.3916849015304</v>
      </c>
      <c r="T32" s="53">
        <v>1048.3</v>
      </c>
      <c r="U32" s="31">
        <v>3675</v>
      </c>
      <c r="V32" s="53">
        <v>3990</v>
      </c>
      <c r="W32" s="42">
        <v>3797.0658844765348</v>
      </c>
      <c r="X32" s="53">
        <v>2778.8</v>
      </c>
      <c r="Y32" s="42"/>
    </row>
    <row r="33" spans="2:25" x14ac:dyDescent="0.15">
      <c r="B33" s="112" t="s">
        <v>82</v>
      </c>
      <c r="C33" s="113"/>
      <c r="D33" s="114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  <c r="Y33" s="42"/>
    </row>
    <row r="34" spans="2:25" ht="12" customHeight="1" x14ac:dyDescent="0.15">
      <c r="B34" s="480"/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  <c r="Y34" s="42"/>
    </row>
    <row r="35" spans="2:25" ht="12" customHeight="1" x14ac:dyDescent="0.15">
      <c r="B35" s="112" t="s">
        <v>83</v>
      </c>
      <c r="C35" s="113"/>
      <c r="D35" s="114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  <c r="Y35" s="42"/>
    </row>
    <row r="36" spans="2:25" ht="12" customHeight="1" x14ac:dyDescent="0.15">
      <c r="B36" s="115"/>
      <c r="C36" s="116"/>
      <c r="D36" s="117"/>
      <c r="E36" s="36"/>
      <c r="F36" s="55"/>
      <c r="G36" s="38"/>
      <c r="H36" s="55"/>
      <c r="I36" s="36"/>
      <c r="J36" s="55"/>
      <c r="K36" s="38"/>
      <c r="L36" s="55"/>
      <c r="M36" s="36"/>
      <c r="N36" s="55"/>
      <c r="O36" s="38"/>
      <c r="P36" s="55"/>
      <c r="Q36" s="36"/>
      <c r="R36" s="55"/>
      <c r="S36" s="38"/>
      <c r="T36" s="55"/>
      <c r="U36" s="36"/>
      <c r="V36" s="55"/>
      <c r="W36" s="38"/>
      <c r="X36" s="55"/>
      <c r="Y36" s="42"/>
    </row>
    <row r="37" spans="2:25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2:25" ht="12.75" customHeight="1" x14ac:dyDescent="0.15">
      <c r="B38" s="24" t="s">
        <v>35</v>
      </c>
      <c r="C38" s="35" t="s">
        <v>459</v>
      </c>
      <c r="Y38" s="42"/>
    </row>
    <row r="39" spans="2:25" ht="12.75" customHeight="1" x14ac:dyDescent="0.15">
      <c r="B39" s="25" t="s">
        <v>32</v>
      </c>
      <c r="C39" s="35" t="s">
        <v>37</v>
      </c>
    </row>
    <row r="40" spans="2:25" x14ac:dyDescent="0.15">
      <c r="B40" s="25"/>
    </row>
    <row r="41" spans="2:25" x14ac:dyDescent="0.15">
      <c r="B41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3:X41"/>
  <sheetViews>
    <sheetView zoomScale="75" workbookViewId="0">
      <selection activeCell="H24" sqref="H24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3.5" style="35" customWidth="1"/>
    <col min="4" max="4" width="5.25" style="35" customWidth="1"/>
    <col min="5" max="5" width="5.75" style="35" customWidth="1"/>
    <col min="6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458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6" t="s">
        <v>0</v>
      </c>
      <c r="D6" s="87"/>
      <c r="E6" s="92" t="s">
        <v>109</v>
      </c>
      <c r="F6" s="93"/>
      <c r="G6" s="93"/>
      <c r="H6" s="94"/>
      <c r="I6" s="92" t="s">
        <v>12</v>
      </c>
      <c r="J6" s="93"/>
      <c r="K6" s="93"/>
      <c r="L6" s="94"/>
      <c r="M6" s="92" t="s">
        <v>13</v>
      </c>
      <c r="N6" s="93"/>
      <c r="O6" s="93"/>
      <c r="P6" s="94"/>
      <c r="Q6" s="95" t="s">
        <v>110</v>
      </c>
      <c r="R6" s="96"/>
      <c r="S6" s="96"/>
      <c r="T6" s="97"/>
      <c r="U6" s="92" t="s">
        <v>15</v>
      </c>
      <c r="V6" s="93"/>
      <c r="W6" s="93"/>
      <c r="X6" s="94"/>
    </row>
    <row r="7" spans="2:24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21</v>
      </c>
      <c r="D9" s="33" t="s">
        <v>105</v>
      </c>
      <c r="E9" s="43">
        <v>893</v>
      </c>
      <c r="F9" s="56">
        <v>1575</v>
      </c>
      <c r="G9" s="72">
        <v>1212</v>
      </c>
      <c r="H9" s="56">
        <v>45368</v>
      </c>
      <c r="I9" s="43">
        <v>1365</v>
      </c>
      <c r="J9" s="56">
        <v>1733</v>
      </c>
      <c r="K9" s="72">
        <v>1512</v>
      </c>
      <c r="L9" s="56">
        <v>32349</v>
      </c>
      <c r="M9" s="43">
        <v>1418</v>
      </c>
      <c r="N9" s="56">
        <v>1733</v>
      </c>
      <c r="O9" s="72">
        <v>1544</v>
      </c>
      <c r="P9" s="56">
        <v>25881</v>
      </c>
      <c r="Q9" s="43">
        <v>1418</v>
      </c>
      <c r="R9" s="56">
        <v>1785</v>
      </c>
      <c r="S9" s="72">
        <v>1586</v>
      </c>
      <c r="T9" s="56">
        <v>16221</v>
      </c>
      <c r="U9" s="43">
        <v>1313</v>
      </c>
      <c r="V9" s="56">
        <v>1628</v>
      </c>
      <c r="W9" s="72">
        <v>1478</v>
      </c>
      <c r="X9" s="56">
        <v>22338</v>
      </c>
    </row>
    <row r="10" spans="2:24" ht="14.1" customHeight="1" x14ac:dyDescent="0.15">
      <c r="B10" s="31"/>
      <c r="C10" s="34">
        <v>22</v>
      </c>
      <c r="D10" s="42"/>
      <c r="E10" s="31"/>
      <c r="F10" s="53"/>
      <c r="G10" s="42"/>
      <c r="H10" s="53"/>
      <c r="I10" s="31"/>
      <c r="J10" s="53"/>
      <c r="K10" s="42"/>
      <c r="L10" s="53"/>
      <c r="M10" s="31"/>
      <c r="N10" s="53"/>
      <c r="O10" s="42"/>
      <c r="P10" s="53"/>
      <c r="Q10" s="31"/>
      <c r="R10" s="53"/>
      <c r="S10" s="42"/>
      <c r="T10" s="53"/>
      <c r="U10" s="31"/>
      <c r="V10" s="53"/>
      <c r="W10" s="42"/>
      <c r="X10" s="53"/>
    </row>
    <row r="11" spans="2:24" ht="14.1" customHeight="1" x14ac:dyDescent="0.15">
      <c r="B11" s="36"/>
      <c r="C11" s="37">
        <v>23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</row>
    <row r="12" spans="2:24" ht="14.1" customHeight="1" x14ac:dyDescent="0.15">
      <c r="B12" s="7"/>
      <c r="C12" s="14">
        <v>11</v>
      </c>
      <c r="D12" s="30"/>
      <c r="E12" s="31">
        <v>945</v>
      </c>
      <c r="F12" s="53">
        <v>1208</v>
      </c>
      <c r="G12" s="42">
        <v>1071</v>
      </c>
      <c r="H12" s="53">
        <v>4205</v>
      </c>
      <c r="I12" s="31">
        <v>1365</v>
      </c>
      <c r="J12" s="53">
        <v>1628</v>
      </c>
      <c r="K12" s="42">
        <v>1495</v>
      </c>
      <c r="L12" s="53">
        <v>2940</v>
      </c>
      <c r="M12" s="31">
        <v>1418</v>
      </c>
      <c r="N12" s="53">
        <v>1628</v>
      </c>
      <c r="O12" s="42">
        <v>1521</v>
      </c>
      <c r="P12" s="53">
        <v>1842</v>
      </c>
      <c r="Q12" s="31">
        <v>1418</v>
      </c>
      <c r="R12" s="53">
        <v>1680</v>
      </c>
      <c r="S12" s="42">
        <v>1549</v>
      </c>
      <c r="T12" s="53">
        <v>1275</v>
      </c>
      <c r="U12" s="31">
        <v>1365</v>
      </c>
      <c r="V12" s="53">
        <v>1575</v>
      </c>
      <c r="W12" s="42">
        <v>1470</v>
      </c>
      <c r="X12" s="53">
        <v>2361</v>
      </c>
    </row>
    <row r="13" spans="2:24" ht="14.1" customHeight="1" x14ac:dyDescent="0.15">
      <c r="B13" s="7"/>
      <c r="C13" s="14">
        <v>12</v>
      </c>
      <c r="D13" s="30"/>
      <c r="E13" s="31">
        <v>893</v>
      </c>
      <c r="F13" s="53">
        <v>1155</v>
      </c>
      <c r="G13" s="42">
        <v>1013</v>
      </c>
      <c r="H13" s="53">
        <v>6509</v>
      </c>
      <c r="I13" s="31">
        <v>1365</v>
      </c>
      <c r="J13" s="53">
        <v>1628</v>
      </c>
      <c r="K13" s="42">
        <v>1491</v>
      </c>
      <c r="L13" s="53">
        <v>6734</v>
      </c>
      <c r="M13" s="31">
        <v>1418</v>
      </c>
      <c r="N13" s="53">
        <v>1628</v>
      </c>
      <c r="O13" s="42">
        <v>1518</v>
      </c>
      <c r="P13" s="53">
        <v>3838</v>
      </c>
      <c r="Q13" s="31">
        <v>1418</v>
      </c>
      <c r="R13" s="53">
        <v>1628</v>
      </c>
      <c r="S13" s="42">
        <v>1538</v>
      </c>
      <c r="T13" s="53">
        <v>2711</v>
      </c>
      <c r="U13" s="31">
        <v>1365</v>
      </c>
      <c r="V13" s="53">
        <v>1575</v>
      </c>
      <c r="W13" s="42">
        <v>1472</v>
      </c>
      <c r="X13" s="53">
        <v>4960</v>
      </c>
    </row>
    <row r="14" spans="2:24" ht="14.1" customHeight="1" x14ac:dyDescent="0.15">
      <c r="B14" s="7" t="s">
        <v>101</v>
      </c>
      <c r="C14" s="14">
        <v>1</v>
      </c>
      <c r="D14" s="30" t="s">
        <v>54</v>
      </c>
      <c r="E14" s="31">
        <v>840</v>
      </c>
      <c r="F14" s="53">
        <v>1208</v>
      </c>
      <c r="G14" s="42">
        <v>984</v>
      </c>
      <c r="H14" s="53">
        <v>4371</v>
      </c>
      <c r="I14" s="31">
        <v>1365</v>
      </c>
      <c r="J14" s="53">
        <v>1628</v>
      </c>
      <c r="K14" s="42">
        <v>1478</v>
      </c>
      <c r="L14" s="53">
        <v>3337</v>
      </c>
      <c r="M14" s="31">
        <v>1365</v>
      </c>
      <c r="N14" s="53">
        <v>1680</v>
      </c>
      <c r="O14" s="42">
        <v>1516</v>
      </c>
      <c r="P14" s="53">
        <v>2325</v>
      </c>
      <c r="Q14" s="31">
        <v>1365</v>
      </c>
      <c r="R14" s="53">
        <v>1680</v>
      </c>
      <c r="S14" s="42">
        <v>1532</v>
      </c>
      <c r="T14" s="53">
        <v>1370</v>
      </c>
      <c r="U14" s="31">
        <v>1365</v>
      </c>
      <c r="V14" s="53">
        <v>1575</v>
      </c>
      <c r="W14" s="42">
        <v>1474</v>
      </c>
      <c r="X14" s="53">
        <v>3201</v>
      </c>
    </row>
    <row r="15" spans="2:24" ht="14.1" customHeight="1" x14ac:dyDescent="0.15">
      <c r="B15" s="7"/>
      <c r="C15" s="14">
        <v>2</v>
      </c>
      <c r="D15" s="30"/>
      <c r="E15" s="31">
        <v>840</v>
      </c>
      <c r="F15" s="53">
        <v>1208</v>
      </c>
      <c r="G15" s="42">
        <v>957</v>
      </c>
      <c r="H15" s="53">
        <v>4260</v>
      </c>
      <c r="I15" s="31">
        <v>1365</v>
      </c>
      <c r="J15" s="53">
        <v>1628</v>
      </c>
      <c r="K15" s="42">
        <v>1474</v>
      </c>
      <c r="L15" s="53">
        <v>3471</v>
      </c>
      <c r="M15" s="31">
        <v>1418</v>
      </c>
      <c r="N15" s="53">
        <v>1628</v>
      </c>
      <c r="O15" s="42">
        <v>1486</v>
      </c>
      <c r="P15" s="53">
        <v>2603</v>
      </c>
      <c r="Q15" s="31">
        <v>1418</v>
      </c>
      <c r="R15" s="53">
        <v>1628</v>
      </c>
      <c r="S15" s="42">
        <v>1513</v>
      </c>
      <c r="T15" s="53">
        <v>1426</v>
      </c>
      <c r="U15" s="31">
        <v>1365</v>
      </c>
      <c r="V15" s="53">
        <v>1575</v>
      </c>
      <c r="W15" s="42">
        <v>1461</v>
      </c>
      <c r="X15" s="53">
        <v>2998</v>
      </c>
    </row>
    <row r="16" spans="2:24" ht="14.1" customHeight="1" x14ac:dyDescent="0.15">
      <c r="B16" s="7"/>
      <c r="C16" s="14">
        <v>3</v>
      </c>
      <c r="D16" s="30"/>
      <c r="E16" s="31">
        <v>924</v>
      </c>
      <c r="F16" s="53">
        <v>1208</v>
      </c>
      <c r="G16" s="42">
        <v>1047</v>
      </c>
      <c r="H16" s="53">
        <v>3421</v>
      </c>
      <c r="I16" s="31">
        <v>1365</v>
      </c>
      <c r="J16" s="53">
        <v>1628</v>
      </c>
      <c r="K16" s="42">
        <v>1472</v>
      </c>
      <c r="L16" s="53">
        <v>3651</v>
      </c>
      <c r="M16" s="31">
        <v>1365</v>
      </c>
      <c r="N16" s="53">
        <v>1628</v>
      </c>
      <c r="O16" s="42">
        <v>1484</v>
      </c>
      <c r="P16" s="53">
        <v>2040</v>
      </c>
      <c r="Q16" s="31">
        <v>1365</v>
      </c>
      <c r="R16" s="53">
        <v>1628</v>
      </c>
      <c r="S16" s="42">
        <v>1509</v>
      </c>
      <c r="T16" s="53">
        <v>1514</v>
      </c>
      <c r="U16" s="31">
        <v>1313</v>
      </c>
      <c r="V16" s="53">
        <v>1575</v>
      </c>
      <c r="W16" s="42">
        <v>1457</v>
      </c>
      <c r="X16" s="53">
        <v>2968</v>
      </c>
    </row>
    <row r="17" spans="2:24" ht="14.1" customHeight="1" x14ac:dyDescent="0.15">
      <c r="B17" s="7"/>
      <c r="C17" s="14">
        <v>4</v>
      </c>
      <c r="D17" s="30"/>
      <c r="E17" s="31">
        <v>945</v>
      </c>
      <c r="F17" s="53">
        <v>1281</v>
      </c>
      <c r="G17" s="42">
        <v>1103</v>
      </c>
      <c r="H17" s="53">
        <v>3435</v>
      </c>
      <c r="I17" s="31">
        <v>1365</v>
      </c>
      <c r="J17" s="53">
        <v>1628</v>
      </c>
      <c r="K17" s="42">
        <v>1488</v>
      </c>
      <c r="L17" s="53">
        <v>3549</v>
      </c>
      <c r="M17" s="31">
        <v>1418</v>
      </c>
      <c r="N17" s="53">
        <v>1680</v>
      </c>
      <c r="O17" s="42">
        <v>1507</v>
      </c>
      <c r="P17" s="53">
        <v>2007</v>
      </c>
      <c r="Q17" s="31">
        <v>1418</v>
      </c>
      <c r="R17" s="53">
        <v>1680</v>
      </c>
      <c r="S17" s="42">
        <v>1531</v>
      </c>
      <c r="T17" s="53">
        <v>1337</v>
      </c>
      <c r="U17" s="31">
        <v>1365</v>
      </c>
      <c r="V17" s="53">
        <v>1575</v>
      </c>
      <c r="W17" s="42">
        <v>1458</v>
      </c>
      <c r="X17" s="53">
        <v>2305</v>
      </c>
    </row>
    <row r="18" spans="2:24" ht="14.1" customHeight="1" x14ac:dyDescent="0.15">
      <c r="B18" s="7"/>
      <c r="C18" s="14">
        <v>5</v>
      </c>
      <c r="D18" s="30"/>
      <c r="E18" s="31">
        <v>1176</v>
      </c>
      <c r="F18" s="53">
        <v>1523</v>
      </c>
      <c r="G18" s="42">
        <v>1310</v>
      </c>
      <c r="H18" s="53">
        <v>6036</v>
      </c>
      <c r="I18" s="31">
        <v>1365</v>
      </c>
      <c r="J18" s="53">
        <v>1680</v>
      </c>
      <c r="K18" s="42">
        <v>1520</v>
      </c>
      <c r="L18" s="53">
        <v>4827</v>
      </c>
      <c r="M18" s="31">
        <v>1418</v>
      </c>
      <c r="N18" s="53">
        <v>1680</v>
      </c>
      <c r="O18" s="42">
        <v>1572</v>
      </c>
      <c r="P18" s="53">
        <v>2359</v>
      </c>
      <c r="Q18" s="31">
        <v>1386</v>
      </c>
      <c r="R18" s="53">
        <v>1680</v>
      </c>
      <c r="S18" s="42">
        <v>1580</v>
      </c>
      <c r="T18" s="53">
        <v>1719</v>
      </c>
      <c r="U18" s="31">
        <v>1365</v>
      </c>
      <c r="V18" s="53">
        <v>1575</v>
      </c>
      <c r="W18" s="42">
        <v>1470</v>
      </c>
      <c r="X18" s="53">
        <v>3413</v>
      </c>
    </row>
    <row r="19" spans="2:24" ht="14.1" customHeight="1" x14ac:dyDescent="0.15">
      <c r="B19" s="7"/>
      <c r="C19" s="14">
        <v>6</v>
      </c>
      <c r="D19" s="30"/>
      <c r="E19" s="31">
        <v>1176</v>
      </c>
      <c r="F19" s="53">
        <v>1470</v>
      </c>
      <c r="G19" s="42">
        <v>1278</v>
      </c>
      <c r="H19" s="53">
        <v>3312</v>
      </c>
      <c r="I19" s="31">
        <v>1386</v>
      </c>
      <c r="J19" s="53">
        <v>1575</v>
      </c>
      <c r="K19" s="42">
        <v>1484</v>
      </c>
      <c r="L19" s="53">
        <v>3124</v>
      </c>
      <c r="M19" s="31">
        <v>1418</v>
      </c>
      <c r="N19" s="53">
        <v>1575</v>
      </c>
      <c r="O19" s="42">
        <v>1545</v>
      </c>
      <c r="P19" s="53">
        <v>1639</v>
      </c>
      <c r="Q19" s="31">
        <v>1470</v>
      </c>
      <c r="R19" s="53">
        <v>1575</v>
      </c>
      <c r="S19" s="42">
        <v>1551</v>
      </c>
      <c r="T19" s="53">
        <v>923</v>
      </c>
      <c r="U19" s="31">
        <v>1313</v>
      </c>
      <c r="V19" s="53">
        <v>1523</v>
      </c>
      <c r="W19" s="42">
        <v>1439</v>
      </c>
      <c r="X19" s="53">
        <v>1978</v>
      </c>
    </row>
    <row r="20" spans="2:24" ht="14.1" customHeight="1" x14ac:dyDescent="0.15">
      <c r="B20" s="7"/>
      <c r="C20" s="14">
        <v>7</v>
      </c>
      <c r="D20" s="30"/>
      <c r="E20" s="31">
        <v>1050</v>
      </c>
      <c r="F20" s="53">
        <v>1502</v>
      </c>
      <c r="G20" s="42">
        <v>1231</v>
      </c>
      <c r="H20" s="53">
        <v>3664</v>
      </c>
      <c r="I20" s="31">
        <v>1365</v>
      </c>
      <c r="J20" s="53">
        <v>1575</v>
      </c>
      <c r="K20" s="42">
        <v>1449</v>
      </c>
      <c r="L20" s="53">
        <v>2520</v>
      </c>
      <c r="M20" s="31">
        <v>1365</v>
      </c>
      <c r="N20" s="53">
        <v>1628</v>
      </c>
      <c r="O20" s="42">
        <v>1486</v>
      </c>
      <c r="P20" s="53">
        <v>970</v>
      </c>
      <c r="Q20" s="31">
        <v>1365</v>
      </c>
      <c r="R20" s="53">
        <v>1638</v>
      </c>
      <c r="S20" s="42">
        <v>1496</v>
      </c>
      <c r="T20" s="53">
        <v>1022</v>
      </c>
      <c r="U20" s="31">
        <v>1260</v>
      </c>
      <c r="V20" s="53">
        <v>1470</v>
      </c>
      <c r="W20" s="42">
        <v>1419</v>
      </c>
      <c r="X20" s="53">
        <v>1142</v>
      </c>
    </row>
    <row r="21" spans="2:24" ht="14.1" customHeight="1" x14ac:dyDescent="0.15">
      <c r="B21" s="7"/>
      <c r="C21" s="14">
        <v>8</v>
      </c>
      <c r="D21" s="30"/>
      <c r="E21" s="31">
        <v>1176</v>
      </c>
      <c r="F21" s="53">
        <v>1418</v>
      </c>
      <c r="G21" s="42">
        <v>1269</v>
      </c>
      <c r="H21" s="53">
        <v>4954</v>
      </c>
      <c r="I21" s="31">
        <v>1344</v>
      </c>
      <c r="J21" s="53">
        <v>1575</v>
      </c>
      <c r="K21" s="42">
        <v>1448</v>
      </c>
      <c r="L21" s="53">
        <v>3734</v>
      </c>
      <c r="M21" s="31">
        <v>1397</v>
      </c>
      <c r="N21" s="53">
        <v>1628</v>
      </c>
      <c r="O21" s="42">
        <v>1537</v>
      </c>
      <c r="P21" s="53">
        <v>1904</v>
      </c>
      <c r="Q21" s="31">
        <v>1397</v>
      </c>
      <c r="R21" s="53">
        <v>1628</v>
      </c>
      <c r="S21" s="42">
        <v>1541</v>
      </c>
      <c r="T21" s="53">
        <v>1757</v>
      </c>
      <c r="U21" s="31">
        <v>1313</v>
      </c>
      <c r="V21" s="53">
        <v>1575</v>
      </c>
      <c r="W21" s="42">
        <v>1437</v>
      </c>
      <c r="X21" s="53">
        <v>3110</v>
      </c>
    </row>
    <row r="22" spans="2:24" ht="14.1" customHeight="1" x14ac:dyDescent="0.15">
      <c r="B22" s="7"/>
      <c r="C22" s="14">
        <v>9</v>
      </c>
      <c r="D22" s="30"/>
      <c r="E22" s="31">
        <v>1155</v>
      </c>
      <c r="F22" s="53">
        <v>1418</v>
      </c>
      <c r="G22" s="42">
        <v>1267</v>
      </c>
      <c r="H22" s="53">
        <v>3405</v>
      </c>
      <c r="I22" s="31">
        <v>1418</v>
      </c>
      <c r="J22" s="53">
        <v>1575</v>
      </c>
      <c r="K22" s="42">
        <v>1493</v>
      </c>
      <c r="L22" s="53">
        <v>2661</v>
      </c>
      <c r="M22" s="31">
        <v>1418</v>
      </c>
      <c r="N22" s="53">
        <v>1628</v>
      </c>
      <c r="O22" s="42">
        <v>1552</v>
      </c>
      <c r="P22" s="53">
        <v>1311</v>
      </c>
      <c r="Q22" s="31">
        <v>1470</v>
      </c>
      <c r="R22" s="53">
        <v>1628</v>
      </c>
      <c r="S22" s="42">
        <v>1555</v>
      </c>
      <c r="T22" s="53">
        <v>943</v>
      </c>
      <c r="U22" s="31">
        <v>1365</v>
      </c>
      <c r="V22" s="53">
        <v>1575</v>
      </c>
      <c r="W22" s="42">
        <v>1474</v>
      </c>
      <c r="X22" s="53">
        <v>1848</v>
      </c>
    </row>
    <row r="23" spans="2:24" ht="14.1" customHeight="1" x14ac:dyDescent="0.15">
      <c r="B23" s="7"/>
      <c r="C23" s="14">
        <v>10</v>
      </c>
      <c r="D23" s="30"/>
      <c r="E23" s="53">
        <v>1134</v>
      </c>
      <c r="F23" s="53">
        <v>1365</v>
      </c>
      <c r="G23" s="53">
        <v>1237.1881266490764</v>
      </c>
      <c r="H23" s="53">
        <v>4680.7</v>
      </c>
      <c r="I23" s="53">
        <v>1365</v>
      </c>
      <c r="J23" s="53">
        <v>1680</v>
      </c>
      <c r="K23" s="53">
        <v>1488.5162294353047</v>
      </c>
      <c r="L23" s="53">
        <v>3863.8999999999996</v>
      </c>
      <c r="M23" s="39">
        <v>1470</v>
      </c>
      <c r="N23" s="53">
        <v>1680</v>
      </c>
      <c r="O23" s="53">
        <v>1562.5683885890517</v>
      </c>
      <c r="P23" s="53">
        <v>1511.6999999999998</v>
      </c>
      <c r="Q23" s="53">
        <v>1522.5</v>
      </c>
      <c r="R23" s="53">
        <v>1680</v>
      </c>
      <c r="S23" s="53">
        <v>1585.0582047685832</v>
      </c>
      <c r="T23" s="53">
        <v>1040.4000000000001</v>
      </c>
      <c r="U23" s="53">
        <v>1365</v>
      </c>
      <c r="V23" s="53">
        <v>1575</v>
      </c>
      <c r="W23" s="53">
        <v>1475.4081572769949</v>
      </c>
      <c r="X23" s="53">
        <v>3019</v>
      </c>
    </row>
    <row r="24" spans="2:24" ht="14.1" customHeight="1" x14ac:dyDescent="0.15">
      <c r="B24" s="10"/>
      <c r="C24" s="6">
        <v>11</v>
      </c>
      <c r="D24" s="18"/>
      <c r="E24" s="55">
        <v>1050</v>
      </c>
      <c r="F24" s="55">
        <v>1365</v>
      </c>
      <c r="G24" s="55">
        <v>1163.486301369863</v>
      </c>
      <c r="H24" s="55">
        <v>4900.8</v>
      </c>
      <c r="I24" s="55">
        <v>1470</v>
      </c>
      <c r="J24" s="55">
        <v>1680</v>
      </c>
      <c r="K24" s="55">
        <v>1522.1713502398902</v>
      </c>
      <c r="L24" s="55">
        <v>4595.5</v>
      </c>
      <c r="M24" s="55">
        <v>1522.5</v>
      </c>
      <c r="N24" s="55">
        <v>1732.5</v>
      </c>
      <c r="O24" s="55">
        <v>1608.4367541766112</v>
      </c>
      <c r="P24" s="55">
        <v>1253.5</v>
      </c>
      <c r="Q24" s="55">
        <v>1470</v>
      </c>
      <c r="R24" s="55">
        <v>1732.5</v>
      </c>
      <c r="S24" s="55">
        <v>1606.0230557467307</v>
      </c>
      <c r="T24" s="55">
        <v>1159</v>
      </c>
      <c r="U24" s="55">
        <v>1365</v>
      </c>
      <c r="V24" s="55">
        <v>1680</v>
      </c>
      <c r="W24" s="55">
        <v>1521.8074083189758</v>
      </c>
      <c r="X24" s="54">
        <v>2829.3</v>
      </c>
    </row>
    <row r="25" spans="2:24" x14ac:dyDescent="0.15">
      <c r="B25" s="46"/>
      <c r="C25" s="57"/>
      <c r="D25" s="58"/>
      <c r="E25" s="31"/>
      <c r="F25" s="53"/>
      <c r="G25" s="42"/>
      <c r="H25" s="53"/>
      <c r="I25" s="31"/>
      <c r="J25" s="53"/>
      <c r="K25" s="42"/>
      <c r="L25" s="53"/>
      <c r="M25" s="31"/>
      <c r="N25" s="53"/>
      <c r="O25" s="42"/>
      <c r="P25" s="53"/>
      <c r="Q25" s="31"/>
      <c r="R25" s="53"/>
      <c r="S25" s="42"/>
      <c r="T25" s="53"/>
      <c r="U25" s="31"/>
      <c r="V25" s="53"/>
      <c r="W25" s="42"/>
      <c r="X25" s="53"/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112">
        <v>40483</v>
      </c>
      <c r="C28" s="113"/>
      <c r="D28" s="114">
        <v>40494</v>
      </c>
      <c r="E28" s="31">
        <v>1050</v>
      </c>
      <c r="F28" s="53">
        <v>1365</v>
      </c>
      <c r="G28" s="42">
        <v>1172.0621285026889</v>
      </c>
      <c r="H28" s="53">
        <v>2650.4</v>
      </c>
      <c r="I28" s="31">
        <v>1470</v>
      </c>
      <c r="J28" s="53">
        <v>1680</v>
      </c>
      <c r="K28" s="42">
        <v>1523.3215010141982</v>
      </c>
      <c r="L28" s="53">
        <v>2201.6999999999998</v>
      </c>
      <c r="M28" s="31">
        <v>1522.5</v>
      </c>
      <c r="N28" s="53">
        <v>1732.5</v>
      </c>
      <c r="O28" s="42">
        <v>1597.9911731207292</v>
      </c>
      <c r="P28" s="53">
        <v>593.79999999999995</v>
      </c>
      <c r="Q28" s="31">
        <v>1470</v>
      </c>
      <c r="R28" s="53">
        <v>1732.5</v>
      </c>
      <c r="S28" s="42">
        <v>1592.106109324759</v>
      </c>
      <c r="T28" s="53">
        <v>574</v>
      </c>
      <c r="U28" s="31">
        <v>1365</v>
      </c>
      <c r="V28" s="53">
        <v>1680</v>
      </c>
      <c r="W28" s="42">
        <v>1522.4283330805399</v>
      </c>
      <c r="X28" s="53">
        <v>1462.2</v>
      </c>
    </row>
    <row r="29" spans="2:24" x14ac:dyDescent="0.15">
      <c r="B29" s="112" t="s">
        <v>80</v>
      </c>
      <c r="C29" s="113"/>
      <c r="D29" s="114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480"/>
      <c r="C30" s="113"/>
      <c r="D30" s="114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2" t="s">
        <v>81</v>
      </c>
      <c r="C31" s="113"/>
      <c r="D31" s="114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480">
        <v>40497</v>
      </c>
      <c r="C32" s="113"/>
      <c r="D32" s="114">
        <v>40508</v>
      </c>
      <c r="E32" s="31">
        <v>1050</v>
      </c>
      <c r="F32" s="53">
        <v>1312.5</v>
      </c>
      <c r="G32" s="42">
        <v>1156.7488325550369</v>
      </c>
      <c r="H32" s="53">
        <v>2250.4</v>
      </c>
      <c r="I32" s="31">
        <v>1470</v>
      </c>
      <c r="J32" s="53">
        <v>1680</v>
      </c>
      <c r="K32" s="42">
        <v>1521.1387877211239</v>
      </c>
      <c r="L32" s="53">
        <v>2393.8000000000002</v>
      </c>
      <c r="M32" s="31">
        <v>1575</v>
      </c>
      <c r="N32" s="53">
        <v>1732.5</v>
      </c>
      <c r="O32" s="42">
        <v>1624.0208156329654</v>
      </c>
      <c r="P32" s="53">
        <v>659.7</v>
      </c>
      <c r="Q32" s="31">
        <v>1527.75</v>
      </c>
      <c r="R32" s="53">
        <v>1732.5</v>
      </c>
      <c r="S32" s="42">
        <v>1630.9932692307693</v>
      </c>
      <c r="T32" s="53">
        <v>585</v>
      </c>
      <c r="U32" s="31">
        <v>1365</v>
      </c>
      <c r="V32" s="53">
        <v>1680</v>
      </c>
      <c r="W32" s="42">
        <v>1521.3835800807535</v>
      </c>
      <c r="X32" s="53">
        <v>1367.1</v>
      </c>
    </row>
    <row r="33" spans="2:24" x14ac:dyDescent="0.15">
      <c r="B33" s="112" t="s">
        <v>82</v>
      </c>
      <c r="C33" s="113"/>
      <c r="D33" s="114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ht="12" customHeight="1" x14ac:dyDescent="0.15">
      <c r="B34" s="112"/>
      <c r="C34" s="113"/>
      <c r="D34" s="114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2" t="s">
        <v>83</v>
      </c>
      <c r="C35" s="113"/>
      <c r="D35" s="114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5"/>
      <c r="C36" s="116"/>
      <c r="D36" s="117"/>
      <c r="E36" s="36"/>
      <c r="F36" s="55"/>
      <c r="G36" s="38"/>
      <c r="H36" s="55"/>
      <c r="I36" s="36"/>
      <c r="J36" s="55"/>
      <c r="K36" s="38"/>
      <c r="L36" s="55"/>
      <c r="M36" s="36"/>
      <c r="N36" s="55"/>
      <c r="O36" s="38"/>
      <c r="P36" s="55"/>
      <c r="Q36" s="36"/>
      <c r="R36" s="55"/>
      <c r="S36" s="38"/>
      <c r="T36" s="55"/>
      <c r="U36" s="36"/>
      <c r="V36" s="55"/>
      <c r="W36" s="38"/>
      <c r="X36" s="55"/>
    </row>
    <row r="37" spans="2:24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3:T41"/>
  <sheetViews>
    <sheetView topLeftCell="A7" zoomScale="75" workbookViewId="0">
      <selection activeCell="H24" sqref="H24"/>
    </sheetView>
  </sheetViews>
  <sheetFormatPr defaultColWidth="7.5" defaultRowHeight="12" x14ac:dyDescent="0.15"/>
  <cols>
    <col min="1" max="1" width="1.125" style="35" customWidth="1"/>
    <col min="2" max="2" width="5.625" style="35" customWidth="1"/>
    <col min="3" max="3" width="3.25" style="35" customWidth="1"/>
    <col min="4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12" x14ac:dyDescent="0.15">
      <c r="B3" s="35" t="s">
        <v>458</v>
      </c>
    </row>
    <row r="4" spans="2:12" x14ac:dyDescent="0.15">
      <c r="L4" s="24" t="s">
        <v>10</v>
      </c>
    </row>
    <row r="5" spans="2:1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2:12" x14ac:dyDescent="0.15">
      <c r="B6" s="43"/>
      <c r="C6" s="86" t="s">
        <v>0</v>
      </c>
      <c r="D6" s="87"/>
      <c r="E6" s="92" t="s">
        <v>111</v>
      </c>
      <c r="F6" s="93"/>
      <c r="G6" s="93"/>
      <c r="H6" s="94"/>
      <c r="I6" s="89" t="s">
        <v>16</v>
      </c>
      <c r="J6" s="90"/>
      <c r="K6" s="90"/>
      <c r="L6" s="91"/>
    </row>
    <row r="7" spans="2:12" x14ac:dyDescent="0.15">
      <c r="B7" s="44" t="s">
        <v>4</v>
      </c>
      <c r="C7" s="45"/>
      <c r="D7" s="88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12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12" ht="14.1" customHeight="1" x14ac:dyDescent="0.15">
      <c r="B9" s="43" t="s">
        <v>72</v>
      </c>
      <c r="C9" s="32">
        <v>21</v>
      </c>
      <c r="D9" s="33" t="s">
        <v>105</v>
      </c>
      <c r="E9" s="43">
        <v>945</v>
      </c>
      <c r="F9" s="56">
        <v>1155</v>
      </c>
      <c r="G9" s="72">
        <v>1024</v>
      </c>
      <c r="H9" s="56">
        <v>29098</v>
      </c>
      <c r="I9" s="43">
        <v>1680</v>
      </c>
      <c r="J9" s="56">
        <v>2048</v>
      </c>
      <c r="K9" s="72">
        <v>1856</v>
      </c>
      <c r="L9" s="56">
        <v>371084</v>
      </c>
    </row>
    <row r="10" spans="2:12" ht="14.1" customHeight="1" x14ac:dyDescent="0.15">
      <c r="B10" s="31"/>
      <c r="C10" s="34">
        <v>22</v>
      </c>
      <c r="D10" s="42"/>
      <c r="E10" s="31"/>
      <c r="F10" s="53"/>
      <c r="G10" s="42"/>
      <c r="H10" s="53"/>
      <c r="I10" s="31"/>
      <c r="J10" s="53"/>
      <c r="K10" s="42"/>
      <c r="L10" s="53"/>
    </row>
    <row r="11" spans="2:12" ht="14.1" customHeight="1" x14ac:dyDescent="0.15">
      <c r="B11" s="36"/>
      <c r="C11" s="37">
        <v>23</v>
      </c>
      <c r="D11" s="38"/>
      <c r="E11" s="36"/>
      <c r="F11" s="55"/>
      <c r="G11" s="38"/>
      <c r="H11" s="55"/>
      <c r="I11" s="36"/>
      <c r="J11" s="55"/>
      <c r="K11" s="38"/>
      <c r="L11" s="55"/>
    </row>
    <row r="12" spans="2:12" ht="14.1" customHeight="1" x14ac:dyDescent="0.15">
      <c r="B12" s="7"/>
      <c r="C12" s="14">
        <v>11</v>
      </c>
      <c r="D12" s="30"/>
      <c r="E12" s="31">
        <v>945</v>
      </c>
      <c r="F12" s="53">
        <v>1050</v>
      </c>
      <c r="G12" s="42">
        <v>1009</v>
      </c>
      <c r="H12" s="53">
        <v>3636</v>
      </c>
      <c r="I12" s="31">
        <v>1733</v>
      </c>
      <c r="J12" s="53">
        <v>1995</v>
      </c>
      <c r="K12" s="42">
        <v>1868</v>
      </c>
      <c r="L12" s="53">
        <v>38467</v>
      </c>
    </row>
    <row r="13" spans="2:12" ht="14.1" customHeight="1" x14ac:dyDescent="0.15">
      <c r="B13" s="7"/>
      <c r="C13" s="14">
        <v>12</v>
      </c>
      <c r="D13" s="30"/>
      <c r="E13" s="31">
        <v>945</v>
      </c>
      <c r="F13" s="53">
        <v>1134</v>
      </c>
      <c r="G13" s="42">
        <v>1022</v>
      </c>
      <c r="H13" s="53">
        <v>4286</v>
      </c>
      <c r="I13" s="31">
        <v>1733</v>
      </c>
      <c r="J13" s="53">
        <v>2048</v>
      </c>
      <c r="K13" s="42">
        <v>1902</v>
      </c>
      <c r="L13" s="53">
        <v>68398</v>
      </c>
    </row>
    <row r="14" spans="2:12" ht="14.1" customHeight="1" x14ac:dyDescent="0.15">
      <c r="B14" s="7" t="s">
        <v>101</v>
      </c>
      <c r="C14" s="14">
        <v>1</v>
      </c>
      <c r="D14" s="30" t="s">
        <v>54</v>
      </c>
      <c r="E14" s="31">
        <v>945</v>
      </c>
      <c r="F14" s="53">
        <v>1134</v>
      </c>
      <c r="G14" s="42">
        <v>1003</v>
      </c>
      <c r="H14" s="53">
        <v>3035</v>
      </c>
      <c r="I14" s="31">
        <v>1785</v>
      </c>
      <c r="J14" s="53">
        <v>1995</v>
      </c>
      <c r="K14" s="42">
        <v>1881</v>
      </c>
      <c r="L14" s="53">
        <v>37618</v>
      </c>
    </row>
    <row r="15" spans="2:12" ht="14.1" customHeight="1" x14ac:dyDescent="0.15">
      <c r="B15" s="7"/>
      <c r="C15" s="14">
        <v>2</v>
      </c>
      <c r="D15" s="30"/>
      <c r="E15" s="31">
        <v>945</v>
      </c>
      <c r="F15" s="53">
        <v>1103</v>
      </c>
      <c r="G15" s="42">
        <v>1003</v>
      </c>
      <c r="H15" s="53">
        <v>3695</v>
      </c>
      <c r="I15" s="31">
        <v>1733</v>
      </c>
      <c r="J15" s="53">
        <v>1997</v>
      </c>
      <c r="K15" s="42">
        <v>1859</v>
      </c>
      <c r="L15" s="53">
        <v>40470</v>
      </c>
    </row>
    <row r="16" spans="2:12" ht="14.1" customHeight="1" x14ac:dyDescent="0.15">
      <c r="B16" s="7"/>
      <c r="C16" s="14">
        <v>3</v>
      </c>
      <c r="D16" s="30"/>
      <c r="E16" s="31">
        <v>945</v>
      </c>
      <c r="F16" s="53">
        <v>1103</v>
      </c>
      <c r="G16" s="42">
        <v>1008</v>
      </c>
      <c r="H16" s="53">
        <v>2782</v>
      </c>
      <c r="I16" s="31">
        <v>1712</v>
      </c>
      <c r="J16" s="53">
        <v>1995</v>
      </c>
      <c r="K16" s="42">
        <v>1872</v>
      </c>
      <c r="L16" s="53">
        <v>39009</v>
      </c>
    </row>
    <row r="17" spans="2:12" ht="14.1" customHeight="1" x14ac:dyDescent="0.15">
      <c r="B17" s="7"/>
      <c r="C17" s="14">
        <v>4</v>
      </c>
      <c r="D17" s="30"/>
      <c r="E17" s="31">
        <v>945</v>
      </c>
      <c r="F17" s="53">
        <v>1155</v>
      </c>
      <c r="G17" s="42">
        <v>1001</v>
      </c>
      <c r="H17" s="53">
        <v>2214</v>
      </c>
      <c r="I17" s="31">
        <v>1733</v>
      </c>
      <c r="J17" s="53">
        <v>1995</v>
      </c>
      <c r="K17" s="42">
        <v>1849</v>
      </c>
      <c r="L17" s="53">
        <v>39047</v>
      </c>
    </row>
    <row r="18" spans="2:12" ht="14.1" customHeight="1" x14ac:dyDescent="0.15">
      <c r="B18" s="7"/>
      <c r="C18" s="14">
        <v>5</v>
      </c>
      <c r="D18" s="30"/>
      <c r="E18" s="31">
        <v>945</v>
      </c>
      <c r="F18" s="53">
        <v>1103</v>
      </c>
      <c r="G18" s="42">
        <v>1025</v>
      </c>
      <c r="H18" s="53">
        <v>4147</v>
      </c>
      <c r="I18" s="31">
        <v>1680</v>
      </c>
      <c r="J18" s="53">
        <v>1960</v>
      </c>
      <c r="K18" s="42">
        <v>1835</v>
      </c>
      <c r="L18" s="53">
        <v>48707</v>
      </c>
    </row>
    <row r="19" spans="2:12" ht="14.1" customHeight="1" x14ac:dyDescent="0.15">
      <c r="B19" s="7"/>
      <c r="C19" s="14">
        <v>6</v>
      </c>
      <c r="D19" s="30"/>
      <c r="E19" s="31">
        <v>945</v>
      </c>
      <c r="F19" s="53">
        <v>1103</v>
      </c>
      <c r="G19" s="42">
        <v>1006</v>
      </c>
      <c r="H19" s="53">
        <v>2010</v>
      </c>
      <c r="I19" s="31">
        <v>1628</v>
      </c>
      <c r="J19" s="53">
        <v>1785</v>
      </c>
      <c r="K19" s="42">
        <v>1738</v>
      </c>
      <c r="L19" s="53">
        <v>29291</v>
      </c>
    </row>
    <row r="20" spans="2:12" ht="14.1" customHeight="1" x14ac:dyDescent="0.15">
      <c r="B20" s="7"/>
      <c r="C20" s="14">
        <v>7</v>
      </c>
      <c r="D20" s="30"/>
      <c r="E20" s="31">
        <v>893</v>
      </c>
      <c r="F20" s="53">
        <v>1103</v>
      </c>
      <c r="G20" s="42">
        <v>998</v>
      </c>
      <c r="H20" s="53">
        <v>1845</v>
      </c>
      <c r="I20" s="31">
        <v>1554</v>
      </c>
      <c r="J20" s="53">
        <v>1785</v>
      </c>
      <c r="K20" s="42">
        <v>1685</v>
      </c>
      <c r="L20" s="53">
        <v>22118</v>
      </c>
    </row>
    <row r="21" spans="2:12" ht="14.1" customHeight="1" x14ac:dyDescent="0.15">
      <c r="B21" s="7"/>
      <c r="C21" s="14">
        <v>8</v>
      </c>
      <c r="D21" s="30"/>
      <c r="E21" s="31">
        <v>998</v>
      </c>
      <c r="F21" s="53">
        <v>1103</v>
      </c>
      <c r="G21" s="42">
        <v>1045</v>
      </c>
      <c r="H21" s="53">
        <v>2274</v>
      </c>
      <c r="I21" s="31">
        <v>1628</v>
      </c>
      <c r="J21" s="53">
        <v>1838</v>
      </c>
      <c r="K21" s="42">
        <v>1760</v>
      </c>
      <c r="L21" s="53">
        <v>38332</v>
      </c>
    </row>
    <row r="22" spans="2:12" ht="14.1" customHeight="1" x14ac:dyDescent="0.15">
      <c r="B22" s="7"/>
      <c r="C22" s="14">
        <v>9</v>
      </c>
      <c r="D22" s="30"/>
      <c r="E22" s="31">
        <v>998</v>
      </c>
      <c r="F22" s="53">
        <v>1155</v>
      </c>
      <c r="G22" s="42">
        <v>1057</v>
      </c>
      <c r="H22" s="53">
        <v>2616</v>
      </c>
      <c r="I22" s="31">
        <v>1649</v>
      </c>
      <c r="J22" s="53">
        <v>1869</v>
      </c>
      <c r="K22" s="42">
        <v>1761</v>
      </c>
      <c r="L22" s="53">
        <v>32206</v>
      </c>
    </row>
    <row r="23" spans="2:12" ht="14.1" customHeight="1" x14ac:dyDescent="0.15">
      <c r="B23" s="7"/>
      <c r="C23" s="14">
        <v>10</v>
      </c>
      <c r="D23" s="30"/>
      <c r="E23" s="53">
        <v>1050</v>
      </c>
      <c r="F23" s="53">
        <v>1212.75</v>
      </c>
      <c r="G23" s="39">
        <v>1095.2059773828755</v>
      </c>
      <c r="H23" s="53">
        <v>3574.1</v>
      </c>
      <c r="I23" s="53">
        <v>1732.5</v>
      </c>
      <c r="J23" s="53">
        <v>1942.5</v>
      </c>
      <c r="K23" s="39">
        <v>1851.0457393678075</v>
      </c>
      <c r="L23" s="53">
        <v>33324.400000000001</v>
      </c>
    </row>
    <row r="24" spans="2:12" ht="14.1" customHeight="1" x14ac:dyDescent="0.15">
      <c r="B24" s="10"/>
      <c r="C24" s="6">
        <v>11</v>
      </c>
      <c r="D24" s="18"/>
      <c r="E24" s="55">
        <v>1050</v>
      </c>
      <c r="F24" s="55">
        <v>1212.75</v>
      </c>
      <c r="G24" s="55">
        <v>1103.9850487881649</v>
      </c>
      <c r="H24" s="55">
        <v>2996.1</v>
      </c>
      <c r="I24" s="55">
        <v>1785</v>
      </c>
      <c r="J24" s="55">
        <v>1995</v>
      </c>
      <c r="K24" s="55">
        <v>1892.6630203878942</v>
      </c>
      <c r="L24" s="54">
        <v>33060.1</v>
      </c>
    </row>
    <row r="25" spans="2:12" x14ac:dyDescent="0.15">
      <c r="B25" s="46"/>
      <c r="C25" s="57"/>
      <c r="D25" s="58"/>
      <c r="E25" s="31"/>
      <c r="F25" s="53"/>
      <c r="G25" s="42"/>
      <c r="H25" s="53"/>
      <c r="I25" s="31"/>
      <c r="J25" s="53"/>
      <c r="K25" s="42"/>
      <c r="L25" s="53"/>
    </row>
    <row r="26" spans="2:12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112">
        <v>40483</v>
      </c>
      <c r="C28" s="113"/>
      <c r="D28" s="114">
        <v>40494</v>
      </c>
      <c r="E28" s="31">
        <v>1050</v>
      </c>
      <c r="F28" s="53">
        <v>1212.75</v>
      </c>
      <c r="G28" s="42">
        <v>1105.542763157895</v>
      </c>
      <c r="H28" s="53">
        <v>1325.8</v>
      </c>
      <c r="I28" s="31">
        <v>1785</v>
      </c>
      <c r="J28" s="53">
        <v>1974</v>
      </c>
      <c r="K28" s="42">
        <v>1888.5909728506786</v>
      </c>
      <c r="L28" s="53">
        <v>18772.8</v>
      </c>
    </row>
    <row r="29" spans="2:12" x14ac:dyDescent="0.15">
      <c r="B29" s="112" t="s">
        <v>80</v>
      </c>
      <c r="C29" s="113"/>
      <c r="D29" s="114"/>
      <c r="E29" s="31"/>
      <c r="F29" s="53"/>
      <c r="G29" s="42"/>
      <c r="H29" s="53"/>
      <c r="I29" s="31"/>
      <c r="J29" s="53"/>
      <c r="K29" s="42"/>
      <c r="L29" s="53"/>
    </row>
    <row r="30" spans="2:12" x14ac:dyDescent="0.15">
      <c r="B30" s="480"/>
      <c r="C30" s="113"/>
      <c r="D30" s="114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2" t="s">
        <v>81</v>
      </c>
      <c r="C31" s="113"/>
      <c r="D31" s="114"/>
      <c r="E31" s="31"/>
      <c r="F31" s="53"/>
      <c r="G31" s="42"/>
      <c r="H31" s="53"/>
      <c r="I31" s="31"/>
      <c r="J31" s="53"/>
      <c r="K31" s="42"/>
      <c r="L31" s="53"/>
    </row>
    <row r="32" spans="2:12" x14ac:dyDescent="0.15">
      <c r="B32" s="480">
        <v>40497</v>
      </c>
      <c r="C32" s="113"/>
      <c r="D32" s="114">
        <v>40508</v>
      </c>
      <c r="E32" s="31">
        <v>1050</v>
      </c>
      <c r="F32" s="53">
        <v>1212.75</v>
      </c>
      <c r="G32" s="42">
        <v>1103.2006625650731</v>
      </c>
      <c r="H32" s="53">
        <v>1670.3</v>
      </c>
      <c r="I32" s="31">
        <v>1785</v>
      </c>
      <c r="J32" s="53">
        <v>1995</v>
      </c>
      <c r="K32" s="42">
        <v>1899.0242454230583</v>
      </c>
      <c r="L32" s="53">
        <v>14287.3</v>
      </c>
    </row>
    <row r="33" spans="2:20" x14ac:dyDescent="0.15">
      <c r="B33" s="112" t="s">
        <v>82</v>
      </c>
      <c r="C33" s="113"/>
      <c r="D33" s="114"/>
      <c r="E33" s="31"/>
      <c r="F33" s="53"/>
      <c r="G33" s="42"/>
      <c r="H33" s="53"/>
      <c r="I33" s="31"/>
      <c r="J33" s="53"/>
      <c r="K33" s="42"/>
      <c r="L33" s="53"/>
    </row>
    <row r="34" spans="2:20" ht="12" customHeight="1" x14ac:dyDescent="0.15">
      <c r="B34" s="112"/>
      <c r="C34" s="113"/>
      <c r="D34" s="114"/>
      <c r="E34" s="31"/>
      <c r="F34" s="53"/>
      <c r="G34" s="42"/>
      <c r="H34" s="53"/>
      <c r="I34" s="31"/>
      <c r="J34" s="53"/>
      <c r="K34" s="42"/>
      <c r="L34" s="53"/>
    </row>
    <row r="35" spans="2:20" ht="12" customHeight="1" x14ac:dyDescent="0.15">
      <c r="B35" s="112" t="s">
        <v>83</v>
      </c>
      <c r="C35" s="113"/>
      <c r="D35" s="114"/>
      <c r="E35" s="31"/>
      <c r="F35" s="53"/>
      <c r="G35" s="42"/>
      <c r="H35" s="53"/>
      <c r="I35" s="31"/>
      <c r="J35" s="53"/>
      <c r="K35" s="42"/>
      <c r="L35" s="53"/>
    </row>
    <row r="36" spans="2:20" ht="12" customHeight="1" x14ac:dyDescent="0.15">
      <c r="B36" s="115"/>
      <c r="C36" s="116"/>
      <c r="D36" s="117"/>
      <c r="E36" s="36"/>
      <c r="F36" s="55"/>
      <c r="G36" s="38"/>
      <c r="H36" s="55"/>
      <c r="I36" s="36"/>
      <c r="J36" s="55"/>
      <c r="K36" s="38"/>
      <c r="L36" s="55"/>
    </row>
    <row r="37" spans="2:20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2:20" ht="12.75" customHeight="1" x14ac:dyDescent="0.15">
      <c r="B38" s="24"/>
    </row>
    <row r="39" spans="2:20" ht="12.75" customHeight="1" x14ac:dyDescent="0.15">
      <c r="B39" s="25"/>
    </row>
    <row r="40" spans="2:20" x14ac:dyDescent="0.15">
      <c r="B40" s="25"/>
    </row>
    <row r="41" spans="2:20" x14ac:dyDescent="0.15">
      <c r="B41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T39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16" x14ac:dyDescent="0.15">
      <c r="B2" s="19" t="s">
        <v>460</v>
      </c>
    </row>
    <row r="3" spans="2:16" x14ac:dyDescent="0.15">
      <c r="L3" s="20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21" t="s">
        <v>23</v>
      </c>
      <c r="D5" s="85"/>
      <c r="E5" s="605">
        <v>3</v>
      </c>
      <c r="F5" s="606"/>
      <c r="G5" s="606"/>
      <c r="H5" s="607"/>
      <c r="I5" s="605">
        <v>2</v>
      </c>
      <c r="J5" s="606"/>
      <c r="K5" s="606"/>
      <c r="L5" s="607"/>
      <c r="M5" s="605">
        <v>3</v>
      </c>
      <c r="N5" s="606"/>
      <c r="O5" s="606"/>
      <c r="P5" s="607"/>
    </row>
    <row r="6" spans="2:16" ht="15" customHeight="1" x14ac:dyDescent="0.15">
      <c r="B6" s="7"/>
      <c r="C6" s="4" t="s">
        <v>24</v>
      </c>
      <c r="D6" s="99"/>
      <c r="E6" s="605" t="s">
        <v>170</v>
      </c>
      <c r="F6" s="606"/>
      <c r="G6" s="606"/>
      <c r="H6" s="607"/>
      <c r="I6" s="605" t="s">
        <v>171</v>
      </c>
      <c r="J6" s="606"/>
      <c r="K6" s="606"/>
      <c r="L6" s="607"/>
      <c r="M6" s="605" t="s">
        <v>172</v>
      </c>
      <c r="N6" s="606"/>
      <c r="O6" s="606"/>
      <c r="P6" s="607"/>
    </row>
    <row r="7" spans="2:16" ht="15" customHeight="1" x14ac:dyDescent="0.15">
      <c r="B7" s="10" t="s">
        <v>4</v>
      </c>
      <c r="C7" s="12"/>
      <c r="D7" s="18"/>
      <c r="E7" s="21" t="s">
        <v>14</v>
      </c>
      <c r="F7" s="22" t="s">
        <v>6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8</v>
      </c>
      <c r="M7" s="21" t="s">
        <v>14</v>
      </c>
      <c r="N7" s="22" t="s">
        <v>6</v>
      </c>
      <c r="O7" s="26" t="s">
        <v>19</v>
      </c>
      <c r="P7" s="22" t="s">
        <v>8</v>
      </c>
    </row>
    <row r="8" spans="2:16" ht="15" customHeight="1" x14ac:dyDescent="0.15">
      <c r="B8" s="7" t="s">
        <v>72</v>
      </c>
      <c r="C8" s="34">
        <v>20</v>
      </c>
      <c r="D8" s="35" t="s">
        <v>105</v>
      </c>
      <c r="E8" s="7">
        <v>2100</v>
      </c>
      <c r="F8" s="8">
        <v>2783</v>
      </c>
      <c r="G8" s="9">
        <v>2546</v>
      </c>
      <c r="H8" s="8">
        <v>108620</v>
      </c>
      <c r="I8" s="65">
        <v>1296</v>
      </c>
      <c r="J8" s="66">
        <v>1470</v>
      </c>
      <c r="K8" s="64">
        <v>1407</v>
      </c>
      <c r="L8" s="8">
        <v>34627</v>
      </c>
      <c r="M8" s="65"/>
      <c r="N8" s="66"/>
      <c r="O8" s="64"/>
      <c r="P8" s="8"/>
    </row>
    <row r="9" spans="2:16" ht="15" customHeight="1" x14ac:dyDescent="0.15">
      <c r="B9" s="31"/>
      <c r="C9" s="34">
        <v>21</v>
      </c>
      <c r="D9" s="35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31"/>
      <c r="C10" s="34">
        <v>22</v>
      </c>
      <c r="D10" s="35"/>
      <c r="E10" s="7"/>
      <c r="F10" s="8"/>
      <c r="G10" s="9"/>
      <c r="H10" s="8"/>
      <c r="I10" s="65"/>
      <c r="J10" s="66"/>
      <c r="K10" s="64"/>
      <c r="L10" s="66"/>
      <c r="M10" s="65"/>
      <c r="N10" s="66"/>
      <c r="O10" s="64"/>
      <c r="P10" s="66"/>
    </row>
    <row r="11" spans="2:16" ht="15" customHeight="1" x14ac:dyDescent="0.15">
      <c r="B11" s="31"/>
      <c r="C11" s="34">
        <v>23</v>
      </c>
      <c r="D11" s="35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31"/>
      <c r="C12" s="34">
        <v>24</v>
      </c>
      <c r="D12" s="42"/>
      <c r="E12" s="7"/>
      <c r="F12" s="8"/>
      <c r="G12" s="9"/>
      <c r="H12" s="8"/>
      <c r="I12" s="65"/>
      <c r="J12" s="66"/>
      <c r="K12" s="64"/>
      <c r="L12" s="8"/>
      <c r="M12" s="65"/>
      <c r="N12" s="66"/>
      <c r="O12" s="64"/>
      <c r="P12" s="8"/>
    </row>
    <row r="13" spans="2:16" ht="15" customHeight="1" x14ac:dyDescent="0.15">
      <c r="B13" s="36"/>
      <c r="C13" s="37">
        <v>25</v>
      </c>
      <c r="D13" s="38"/>
      <c r="E13" s="10"/>
      <c r="F13" s="11"/>
      <c r="G13" s="12"/>
      <c r="H13" s="11"/>
      <c r="I13" s="67"/>
      <c r="J13" s="68"/>
      <c r="K13" s="69"/>
      <c r="L13" s="11"/>
      <c r="M13" s="67"/>
      <c r="N13" s="68"/>
      <c r="O13" s="69"/>
      <c r="P13" s="11"/>
    </row>
    <row r="14" spans="2:16" ht="15" customHeight="1" x14ac:dyDescent="0.15">
      <c r="B14" s="7" t="s">
        <v>461</v>
      </c>
      <c r="C14" s="9">
        <v>3</v>
      </c>
      <c r="D14" s="19" t="s">
        <v>462</v>
      </c>
      <c r="E14" s="7">
        <v>1890</v>
      </c>
      <c r="F14" s="8">
        <v>2450</v>
      </c>
      <c r="G14" s="9">
        <v>2182</v>
      </c>
      <c r="H14" s="8">
        <v>82740</v>
      </c>
      <c r="I14" s="65">
        <v>1217</v>
      </c>
      <c r="J14" s="66">
        <v>1470</v>
      </c>
      <c r="K14" s="64">
        <v>1342</v>
      </c>
      <c r="L14" s="66">
        <v>70903</v>
      </c>
      <c r="M14" s="65"/>
      <c r="N14" s="66"/>
      <c r="O14" s="64"/>
      <c r="P14" s="66"/>
    </row>
    <row r="15" spans="2:16" ht="15" customHeight="1" x14ac:dyDescent="0.15">
      <c r="B15" s="7"/>
      <c r="C15" s="9">
        <v>4</v>
      </c>
      <c r="E15" s="7">
        <v>1838</v>
      </c>
      <c r="F15" s="8">
        <v>2415</v>
      </c>
      <c r="G15" s="9">
        <v>2218</v>
      </c>
      <c r="H15" s="8">
        <v>78876</v>
      </c>
      <c r="I15" s="65">
        <v>1260</v>
      </c>
      <c r="J15" s="66">
        <v>1470</v>
      </c>
      <c r="K15" s="64">
        <v>1372</v>
      </c>
      <c r="L15" s="66">
        <v>54877</v>
      </c>
      <c r="M15" s="65">
        <v>1680</v>
      </c>
      <c r="N15" s="66">
        <v>1943</v>
      </c>
      <c r="O15" s="64">
        <v>1822</v>
      </c>
      <c r="P15" s="66">
        <v>19066</v>
      </c>
    </row>
    <row r="16" spans="2:16" ht="15" customHeight="1" x14ac:dyDescent="0.15">
      <c r="B16" s="7"/>
      <c r="C16" s="9">
        <v>5</v>
      </c>
      <c r="E16" s="7">
        <v>2205</v>
      </c>
      <c r="F16" s="8">
        <v>2499</v>
      </c>
      <c r="G16" s="9">
        <v>2329</v>
      </c>
      <c r="H16" s="8">
        <v>98200</v>
      </c>
      <c r="I16" s="65">
        <v>1260</v>
      </c>
      <c r="J16" s="66">
        <v>1470</v>
      </c>
      <c r="K16" s="64">
        <v>1357</v>
      </c>
      <c r="L16" s="66">
        <v>67696</v>
      </c>
      <c r="M16" s="65">
        <v>1680</v>
      </c>
      <c r="N16" s="66">
        <v>1995</v>
      </c>
      <c r="O16" s="64">
        <v>1854</v>
      </c>
      <c r="P16" s="66">
        <v>39815</v>
      </c>
    </row>
    <row r="17" spans="2:20" ht="15" customHeight="1" x14ac:dyDescent="0.15">
      <c r="B17" s="7"/>
      <c r="C17" s="9">
        <v>6</v>
      </c>
      <c r="E17" s="7">
        <v>2153</v>
      </c>
      <c r="F17" s="8">
        <v>2415</v>
      </c>
      <c r="G17" s="9">
        <v>2312</v>
      </c>
      <c r="H17" s="8">
        <v>75506</v>
      </c>
      <c r="I17" s="65">
        <v>1260</v>
      </c>
      <c r="J17" s="66">
        <v>1455</v>
      </c>
      <c r="K17" s="64">
        <v>1359</v>
      </c>
      <c r="L17" s="66">
        <v>65072</v>
      </c>
      <c r="M17" s="65">
        <v>1680</v>
      </c>
      <c r="N17" s="66">
        <v>1995</v>
      </c>
      <c r="O17" s="64">
        <v>1856</v>
      </c>
      <c r="P17" s="66">
        <v>54945</v>
      </c>
    </row>
    <row r="18" spans="2:20" ht="15" customHeight="1" x14ac:dyDescent="0.15">
      <c r="B18" s="7"/>
      <c r="C18" s="9">
        <v>7</v>
      </c>
      <c r="D18" s="9"/>
      <c r="E18" s="7">
        <v>2050</v>
      </c>
      <c r="F18" s="8">
        <v>2415</v>
      </c>
      <c r="G18" s="9">
        <v>2252</v>
      </c>
      <c r="H18" s="8">
        <v>91771</v>
      </c>
      <c r="I18" s="65">
        <v>1301</v>
      </c>
      <c r="J18" s="66">
        <v>1426</v>
      </c>
      <c r="K18" s="64">
        <v>1356</v>
      </c>
      <c r="L18" s="66">
        <v>51537</v>
      </c>
      <c r="M18" s="65">
        <v>1680</v>
      </c>
      <c r="N18" s="66">
        <v>1943</v>
      </c>
      <c r="O18" s="64">
        <v>1809</v>
      </c>
      <c r="P18" s="66">
        <v>35424</v>
      </c>
    </row>
    <row r="19" spans="2:20" ht="15" customHeight="1" x14ac:dyDescent="0.15">
      <c r="B19" s="7"/>
      <c r="C19" s="9">
        <v>8</v>
      </c>
      <c r="D19" s="9"/>
      <c r="E19" s="7">
        <v>1995</v>
      </c>
      <c r="F19" s="8">
        <v>2342</v>
      </c>
      <c r="G19" s="9">
        <v>2179</v>
      </c>
      <c r="H19" s="8">
        <v>69163</v>
      </c>
      <c r="I19" s="65">
        <v>1215</v>
      </c>
      <c r="J19" s="66">
        <v>1418</v>
      </c>
      <c r="K19" s="64">
        <v>1314</v>
      </c>
      <c r="L19" s="66">
        <v>46742</v>
      </c>
      <c r="M19" s="65">
        <v>1680</v>
      </c>
      <c r="N19" s="66">
        <v>1995</v>
      </c>
      <c r="O19" s="64">
        <v>1835</v>
      </c>
      <c r="P19" s="66">
        <v>46186</v>
      </c>
    </row>
    <row r="20" spans="2:20" ht="15" customHeight="1" x14ac:dyDescent="0.15">
      <c r="B20" s="7"/>
      <c r="C20" s="9">
        <v>9</v>
      </c>
      <c r="D20" s="9"/>
      <c r="E20" s="7">
        <v>2046</v>
      </c>
      <c r="F20" s="8">
        <v>2310</v>
      </c>
      <c r="G20" s="9">
        <v>2179</v>
      </c>
      <c r="H20" s="8">
        <v>103843</v>
      </c>
      <c r="I20" s="65">
        <v>1208</v>
      </c>
      <c r="J20" s="66">
        <v>1397</v>
      </c>
      <c r="K20" s="64">
        <v>1283</v>
      </c>
      <c r="L20" s="66">
        <v>65042</v>
      </c>
      <c r="M20" s="65">
        <v>1680</v>
      </c>
      <c r="N20" s="66">
        <v>1943</v>
      </c>
      <c r="O20" s="64">
        <v>1817</v>
      </c>
      <c r="P20" s="66">
        <v>31928</v>
      </c>
    </row>
    <row r="21" spans="2:20" ht="15" customHeight="1" x14ac:dyDescent="0.15">
      <c r="B21" s="7"/>
      <c r="C21" s="9">
        <v>10</v>
      </c>
      <c r="D21" s="9"/>
      <c r="E21" s="7">
        <v>2100</v>
      </c>
      <c r="F21" s="8">
        <v>2363</v>
      </c>
      <c r="G21" s="9">
        <v>2233</v>
      </c>
      <c r="H21" s="8">
        <v>55387</v>
      </c>
      <c r="I21" s="65">
        <v>1227</v>
      </c>
      <c r="J21" s="66">
        <v>1418</v>
      </c>
      <c r="K21" s="64">
        <v>1310</v>
      </c>
      <c r="L21" s="66">
        <v>48928</v>
      </c>
      <c r="M21" s="65">
        <v>1733</v>
      </c>
      <c r="N21" s="66">
        <v>1995</v>
      </c>
      <c r="O21" s="64">
        <v>1852</v>
      </c>
      <c r="P21" s="66">
        <v>36855</v>
      </c>
    </row>
    <row r="22" spans="2:20" ht="15" customHeight="1" x14ac:dyDescent="0.15">
      <c r="B22" s="7"/>
      <c r="C22" s="9">
        <v>11</v>
      </c>
      <c r="D22" s="9"/>
      <c r="E22" s="7">
        <v>2100</v>
      </c>
      <c r="F22" s="8">
        <v>2415</v>
      </c>
      <c r="G22" s="9">
        <v>2254</v>
      </c>
      <c r="H22" s="8">
        <v>104864</v>
      </c>
      <c r="I22" s="65">
        <v>1260</v>
      </c>
      <c r="J22" s="66">
        <v>1365</v>
      </c>
      <c r="K22" s="64">
        <v>1313</v>
      </c>
      <c r="L22" s="66">
        <v>50152</v>
      </c>
      <c r="M22" s="65">
        <v>1733</v>
      </c>
      <c r="N22" s="66">
        <v>1995</v>
      </c>
      <c r="O22" s="64">
        <v>1868</v>
      </c>
      <c r="P22" s="66">
        <v>38467</v>
      </c>
    </row>
    <row r="23" spans="2:20" ht="15" customHeight="1" x14ac:dyDescent="0.15">
      <c r="B23" s="7"/>
      <c r="C23" s="9">
        <v>12</v>
      </c>
      <c r="D23" s="9"/>
      <c r="E23" s="7">
        <v>2100</v>
      </c>
      <c r="F23" s="8">
        <v>2520</v>
      </c>
      <c r="G23" s="9">
        <v>2336</v>
      </c>
      <c r="H23" s="8">
        <v>123498</v>
      </c>
      <c r="I23" s="65">
        <v>1260</v>
      </c>
      <c r="J23" s="66">
        <v>1418</v>
      </c>
      <c r="K23" s="64">
        <v>1319</v>
      </c>
      <c r="L23" s="66">
        <v>45051</v>
      </c>
      <c r="M23" s="65">
        <v>1733</v>
      </c>
      <c r="N23" s="66">
        <v>2048</v>
      </c>
      <c r="O23" s="64">
        <v>1902</v>
      </c>
      <c r="P23" s="66">
        <v>68398</v>
      </c>
    </row>
    <row r="24" spans="2:20" ht="15" customHeight="1" x14ac:dyDescent="0.15">
      <c r="B24" s="7" t="s">
        <v>101</v>
      </c>
      <c r="C24" s="9">
        <v>1</v>
      </c>
      <c r="D24" s="9" t="s">
        <v>54</v>
      </c>
      <c r="E24" s="7">
        <v>2100</v>
      </c>
      <c r="F24" s="8">
        <v>2478</v>
      </c>
      <c r="G24" s="9">
        <v>2275</v>
      </c>
      <c r="H24" s="8">
        <v>43626</v>
      </c>
      <c r="I24" s="65">
        <v>1155</v>
      </c>
      <c r="J24" s="66">
        <v>1418</v>
      </c>
      <c r="K24" s="64">
        <v>1264</v>
      </c>
      <c r="L24" s="66">
        <v>53024</v>
      </c>
      <c r="M24" s="65">
        <v>1785</v>
      </c>
      <c r="N24" s="66">
        <v>1995</v>
      </c>
      <c r="O24" s="64">
        <v>1881</v>
      </c>
      <c r="P24" s="66">
        <v>37618</v>
      </c>
    </row>
    <row r="25" spans="2:20" ht="15" customHeight="1" x14ac:dyDescent="0.15">
      <c r="B25" s="7"/>
      <c r="C25" s="9">
        <v>2</v>
      </c>
      <c r="D25" s="9"/>
      <c r="E25" s="7">
        <v>2048</v>
      </c>
      <c r="F25" s="8">
        <v>2468</v>
      </c>
      <c r="G25" s="9">
        <v>2272</v>
      </c>
      <c r="H25" s="8">
        <v>51842</v>
      </c>
      <c r="I25" s="65">
        <v>1155</v>
      </c>
      <c r="J25" s="66">
        <v>1365</v>
      </c>
      <c r="K25" s="64">
        <v>1253</v>
      </c>
      <c r="L25" s="66">
        <v>43870</v>
      </c>
      <c r="M25" s="65">
        <v>1733</v>
      </c>
      <c r="N25" s="66">
        <v>1997</v>
      </c>
      <c r="O25" s="64">
        <v>1859</v>
      </c>
      <c r="P25" s="66">
        <v>40470</v>
      </c>
    </row>
    <row r="26" spans="2:20" ht="15" customHeight="1" x14ac:dyDescent="0.15">
      <c r="B26" s="7"/>
      <c r="C26" s="9">
        <v>3</v>
      </c>
      <c r="D26" s="9"/>
      <c r="E26" s="7">
        <v>2048</v>
      </c>
      <c r="F26" s="8">
        <v>2468</v>
      </c>
      <c r="G26" s="9">
        <v>2274</v>
      </c>
      <c r="H26" s="8">
        <v>57353</v>
      </c>
      <c r="I26" s="65">
        <v>1155</v>
      </c>
      <c r="J26" s="66">
        <v>1380</v>
      </c>
      <c r="K26" s="64">
        <v>1253</v>
      </c>
      <c r="L26" s="66">
        <v>48368</v>
      </c>
      <c r="M26" s="65">
        <v>1712</v>
      </c>
      <c r="N26" s="66">
        <v>1995</v>
      </c>
      <c r="O26" s="64">
        <v>1872</v>
      </c>
      <c r="P26" s="66">
        <v>39009</v>
      </c>
    </row>
    <row r="27" spans="2:20" ht="15" customHeight="1" x14ac:dyDescent="0.15">
      <c r="B27" s="7"/>
      <c r="C27" s="9">
        <v>4</v>
      </c>
      <c r="D27" s="9"/>
      <c r="E27" s="7">
        <v>2153</v>
      </c>
      <c r="F27" s="8">
        <v>2473</v>
      </c>
      <c r="G27" s="9">
        <v>2319</v>
      </c>
      <c r="H27" s="8">
        <v>63795</v>
      </c>
      <c r="I27" s="65">
        <v>1193</v>
      </c>
      <c r="J27" s="66">
        <v>1397</v>
      </c>
      <c r="K27" s="64">
        <v>1296</v>
      </c>
      <c r="L27" s="66">
        <v>35412</v>
      </c>
      <c r="M27" s="65">
        <v>1733</v>
      </c>
      <c r="N27" s="66">
        <v>1995</v>
      </c>
      <c r="O27" s="64">
        <v>1849</v>
      </c>
      <c r="P27" s="66">
        <v>39047</v>
      </c>
    </row>
    <row r="28" spans="2:20" ht="15" customHeight="1" x14ac:dyDescent="0.15">
      <c r="B28" s="7"/>
      <c r="C28" s="9">
        <v>5</v>
      </c>
      <c r="D28" s="9"/>
      <c r="E28" s="7">
        <v>2100</v>
      </c>
      <c r="F28" s="8">
        <v>2415</v>
      </c>
      <c r="G28" s="9">
        <v>2271</v>
      </c>
      <c r="H28" s="8">
        <v>115810</v>
      </c>
      <c r="I28" s="65">
        <v>1150</v>
      </c>
      <c r="J28" s="66">
        <v>1380</v>
      </c>
      <c r="K28" s="64">
        <v>1284</v>
      </c>
      <c r="L28" s="66">
        <v>51157</v>
      </c>
      <c r="M28" s="65">
        <v>1680</v>
      </c>
      <c r="N28" s="66">
        <v>1960</v>
      </c>
      <c r="O28" s="64">
        <v>1835</v>
      </c>
      <c r="P28" s="66">
        <v>48707</v>
      </c>
    </row>
    <row r="29" spans="2:20" ht="15" customHeight="1" x14ac:dyDescent="0.15">
      <c r="B29" s="7"/>
      <c r="C29" s="9">
        <v>6</v>
      </c>
      <c r="D29" s="9"/>
      <c r="E29" s="7">
        <v>1995</v>
      </c>
      <c r="F29" s="8">
        <v>2292</v>
      </c>
      <c r="G29" s="9">
        <v>2147</v>
      </c>
      <c r="H29" s="8">
        <v>85653</v>
      </c>
      <c r="I29" s="65">
        <v>1050</v>
      </c>
      <c r="J29" s="66">
        <v>1313</v>
      </c>
      <c r="K29" s="64">
        <v>1205</v>
      </c>
      <c r="L29" s="66">
        <v>52015</v>
      </c>
      <c r="M29" s="65">
        <v>1628</v>
      </c>
      <c r="N29" s="66">
        <v>1785</v>
      </c>
      <c r="O29" s="64">
        <v>1738</v>
      </c>
      <c r="P29" s="66">
        <v>29291</v>
      </c>
    </row>
    <row r="30" spans="2:20" ht="15" customHeight="1" x14ac:dyDescent="0.15">
      <c r="B30" s="7"/>
      <c r="C30" s="9">
        <v>7</v>
      </c>
      <c r="D30" s="9"/>
      <c r="E30" s="7">
        <v>1995</v>
      </c>
      <c r="F30" s="8">
        <v>2248</v>
      </c>
      <c r="G30" s="9">
        <v>2139</v>
      </c>
      <c r="H30" s="8">
        <v>54146</v>
      </c>
      <c r="I30" s="65">
        <v>1084</v>
      </c>
      <c r="J30" s="66">
        <v>1355</v>
      </c>
      <c r="K30" s="64">
        <v>1190</v>
      </c>
      <c r="L30" s="66">
        <v>28203</v>
      </c>
      <c r="M30" s="65">
        <v>1554</v>
      </c>
      <c r="N30" s="66">
        <v>1785</v>
      </c>
      <c r="O30" s="64">
        <v>1685</v>
      </c>
      <c r="P30" s="66">
        <v>22118</v>
      </c>
    </row>
    <row r="31" spans="2:20" ht="15" customHeight="1" x14ac:dyDescent="0.15">
      <c r="B31" s="7"/>
      <c r="C31" s="9">
        <v>8</v>
      </c>
      <c r="D31" s="9"/>
      <c r="E31" s="7">
        <v>1995</v>
      </c>
      <c r="F31" s="8">
        <v>2205</v>
      </c>
      <c r="G31" s="8">
        <v>2108</v>
      </c>
      <c r="H31" s="30">
        <v>68608</v>
      </c>
      <c r="I31" s="65">
        <v>1103</v>
      </c>
      <c r="J31" s="66">
        <v>1313</v>
      </c>
      <c r="K31" s="64">
        <v>1246</v>
      </c>
      <c r="L31" s="66">
        <v>50456</v>
      </c>
      <c r="M31" s="65">
        <v>1628</v>
      </c>
      <c r="N31" s="66">
        <v>1838</v>
      </c>
      <c r="O31" s="64">
        <v>1760</v>
      </c>
      <c r="P31" s="66">
        <v>38332</v>
      </c>
    </row>
    <row r="32" spans="2:20" ht="14.25" customHeight="1" x14ac:dyDescent="0.15">
      <c r="B32" s="7"/>
      <c r="C32" s="9">
        <v>9</v>
      </c>
      <c r="D32" s="9"/>
      <c r="E32" s="7">
        <v>1995</v>
      </c>
      <c r="F32" s="8">
        <v>2310</v>
      </c>
      <c r="G32" s="8">
        <v>2140</v>
      </c>
      <c r="H32" s="30">
        <v>97791</v>
      </c>
      <c r="I32" s="31">
        <v>1103</v>
      </c>
      <c r="J32" s="53">
        <v>1355</v>
      </c>
      <c r="K32" s="42">
        <v>1248</v>
      </c>
      <c r="L32" s="53">
        <v>41729</v>
      </c>
      <c r="M32" s="31">
        <v>1649</v>
      </c>
      <c r="N32" s="53">
        <v>1869</v>
      </c>
      <c r="O32" s="42">
        <v>1761</v>
      </c>
      <c r="P32" s="53">
        <v>32206</v>
      </c>
      <c r="Q32" s="7"/>
      <c r="R32" s="9"/>
      <c r="S32" s="9"/>
      <c r="T32" s="9"/>
    </row>
    <row r="33" spans="2:20" ht="14.25" customHeight="1" x14ac:dyDescent="0.15">
      <c r="B33" s="7"/>
      <c r="C33" s="9">
        <v>10</v>
      </c>
      <c r="D33" s="30"/>
      <c r="E33" s="8">
        <v>2047.5</v>
      </c>
      <c r="F33" s="8">
        <v>2310</v>
      </c>
      <c r="G33" s="8">
        <v>2192.511316521146</v>
      </c>
      <c r="H33" s="8">
        <v>79408.700000000012</v>
      </c>
      <c r="I33" s="53">
        <v>1155</v>
      </c>
      <c r="J33" s="53">
        <v>1346.1000000000001</v>
      </c>
      <c r="K33" s="53">
        <v>1254.459207849226</v>
      </c>
      <c r="L33" s="53">
        <v>50222.400000000001</v>
      </c>
      <c r="M33" s="53">
        <v>1732.5</v>
      </c>
      <c r="N33" s="53">
        <v>1942.5</v>
      </c>
      <c r="O33" s="53">
        <v>1851.0457393678075</v>
      </c>
      <c r="P33" s="53">
        <v>33324.400000000001</v>
      </c>
      <c r="Q33" s="9"/>
      <c r="R33" s="9"/>
      <c r="S33" s="9"/>
      <c r="T33" s="9"/>
    </row>
    <row r="34" spans="2:20" ht="14.25" customHeight="1" x14ac:dyDescent="0.15">
      <c r="B34" s="10"/>
      <c r="C34" s="12">
        <v>11</v>
      </c>
      <c r="D34" s="18"/>
      <c r="E34" s="11">
        <v>2100</v>
      </c>
      <c r="F34" s="11">
        <v>2415</v>
      </c>
      <c r="G34" s="11">
        <v>2237</v>
      </c>
      <c r="H34" s="11">
        <v>80743</v>
      </c>
      <c r="I34" s="55">
        <v>1134</v>
      </c>
      <c r="J34" s="55">
        <v>1344</v>
      </c>
      <c r="K34" s="55">
        <v>1245</v>
      </c>
      <c r="L34" s="55">
        <v>71679</v>
      </c>
      <c r="M34" s="55">
        <v>1785</v>
      </c>
      <c r="N34" s="55">
        <v>1995</v>
      </c>
      <c r="O34" s="55">
        <v>1893</v>
      </c>
      <c r="P34" s="54">
        <v>33060</v>
      </c>
      <c r="Q34" s="9"/>
      <c r="R34" s="9"/>
      <c r="S34" s="9"/>
      <c r="T34" s="9"/>
    </row>
    <row r="35" spans="2:20" ht="12.75" customHeight="1" x14ac:dyDescent="0.15">
      <c r="B35" s="73" t="s">
        <v>35</v>
      </c>
      <c r="C35" s="74" t="s">
        <v>37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5" t="s">
        <v>32</v>
      </c>
      <c r="C36" s="19" t="s">
        <v>463</v>
      </c>
    </row>
    <row r="37" spans="2:20" ht="12.75" customHeight="1" x14ac:dyDescent="0.15">
      <c r="B37" s="75"/>
    </row>
    <row r="38" spans="2:20" x14ac:dyDescent="0.15">
      <c r="B38" s="75"/>
      <c r="E38" s="9"/>
      <c r="F38" s="9"/>
      <c r="G38" s="9"/>
      <c r="H38" s="9"/>
      <c r="I38" s="42"/>
      <c r="J38" s="42"/>
      <c r="K38" s="42"/>
      <c r="L38" s="42"/>
      <c r="M38" s="42"/>
      <c r="N38" s="42"/>
      <c r="O38" s="42"/>
      <c r="P38" s="42"/>
    </row>
    <row r="39" spans="2:20" x14ac:dyDescent="0.15">
      <c r="E39" s="9"/>
      <c r="F39" s="9"/>
      <c r="G39" s="9"/>
      <c r="H39" s="9"/>
      <c r="I39" s="42"/>
      <c r="J39" s="42"/>
      <c r="K39" s="42"/>
      <c r="L39" s="42"/>
      <c r="M39" s="42"/>
      <c r="N39" s="42"/>
      <c r="O39" s="42"/>
      <c r="P39" s="42"/>
    </row>
  </sheetData>
  <mergeCells count="6">
    <mergeCell ref="E5:H5"/>
    <mergeCell ref="I5:L5"/>
    <mergeCell ref="M5:P5"/>
    <mergeCell ref="E6:H6"/>
    <mergeCell ref="I6:L6"/>
    <mergeCell ref="M6:P6"/>
  </mergeCells>
  <phoneticPr fontId="7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U41"/>
  <sheetViews>
    <sheetView zoomScale="75" workbookViewId="0">
      <selection activeCell="H18" sqref="H18"/>
    </sheetView>
  </sheetViews>
  <sheetFormatPr defaultColWidth="7.5" defaultRowHeight="12" x14ac:dyDescent="0.15"/>
  <cols>
    <col min="1" max="1" width="0.5" style="19" customWidth="1"/>
    <col min="2" max="2" width="3.75" style="19" customWidth="1"/>
    <col min="3" max="3" width="7.875" style="19" customWidth="1"/>
    <col min="4" max="4" width="2.25" style="19" customWidth="1"/>
    <col min="5" max="5" width="6.625" style="19" customWidth="1"/>
    <col min="6" max="7" width="7.625" style="19" customWidth="1"/>
    <col min="8" max="8" width="9.125" style="19" customWidth="1"/>
    <col min="9" max="9" width="6.75" style="19" customWidth="1"/>
    <col min="10" max="11" width="7.625" style="19" customWidth="1"/>
    <col min="12" max="12" width="9.125" style="19" customWidth="1"/>
    <col min="13" max="13" width="6.25" style="19" customWidth="1"/>
    <col min="14" max="15" width="7.625" style="19" customWidth="1"/>
    <col min="16" max="16" width="9.125" style="19" customWidth="1"/>
    <col min="17" max="17" width="6.625" style="19" customWidth="1"/>
    <col min="18" max="19" width="7.5" style="19"/>
    <col min="20" max="20" width="9.375" style="19" customWidth="1"/>
    <col min="21" max="16384" width="7.5" style="19"/>
  </cols>
  <sheetData>
    <row r="1" spans="2:21" x14ac:dyDescent="0.15">
      <c r="B1" s="19" t="s">
        <v>46</v>
      </c>
    </row>
    <row r="2" spans="2:21" x14ac:dyDescent="0.15">
      <c r="B2" s="19" t="s">
        <v>47</v>
      </c>
    </row>
    <row r="3" spans="2:21" x14ac:dyDescent="0.15">
      <c r="T3" s="20" t="s">
        <v>39</v>
      </c>
    </row>
    <row r="4" spans="2:21" ht="6" customHeight="1" x14ac:dyDescent="0.15"/>
    <row r="5" spans="2:21" ht="12.75" customHeight="1" x14ac:dyDescent="0.15">
      <c r="B5" s="15"/>
      <c r="C5" s="605" t="s">
        <v>0</v>
      </c>
      <c r="D5" s="607"/>
      <c r="E5" s="620" t="s">
        <v>34</v>
      </c>
      <c r="F5" s="621"/>
      <c r="G5" s="621"/>
      <c r="H5" s="622"/>
      <c r="I5" s="620" t="s">
        <v>40</v>
      </c>
      <c r="J5" s="621"/>
      <c r="K5" s="621"/>
      <c r="L5" s="622"/>
      <c r="M5" s="620" t="s">
        <v>48</v>
      </c>
      <c r="N5" s="621"/>
      <c r="O5" s="621"/>
      <c r="P5" s="622"/>
      <c r="Q5" s="617" t="s">
        <v>49</v>
      </c>
      <c r="R5" s="618"/>
      <c r="S5" s="618"/>
      <c r="T5" s="619"/>
    </row>
    <row r="6" spans="2:21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21" x14ac:dyDescent="0.15">
      <c r="B7" s="7" t="s">
        <v>464</v>
      </c>
      <c r="C7" s="9">
        <v>20</v>
      </c>
      <c r="D7" s="19" t="s">
        <v>31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63">
        <v>127248</v>
      </c>
      <c r="U7" s="9"/>
    </row>
    <row r="8" spans="2:21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  <c r="U8" s="9"/>
    </row>
    <row r="9" spans="2:21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  <c r="U9" s="9"/>
    </row>
    <row r="10" spans="2:21" x14ac:dyDescent="0.15">
      <c r="B10" s="7" t="s">
        <v>465</v>
      </c>
      <c r="C10" s="9">
        <v>3</v>
      </c>
      <c r="D10" s="9"/>
      <c r="E10" s="7">
        <v>714</v>
      </c>
      <c r="F10" s="8">
        <v>833</v>
      </c>
      <c r="G10" s="9">
        <v>767</v>
      </c>
      <c r="H10" s="8">
        <v>88169</v>
      </c>
      <c r="I10" s="7">
        <v>389</v>
      </c>
      <c r="J10" s="8">
        <v>483</v>
      </c>
      <c r="K10" s="9">
        <v>436</v>
      </c>
      <c r="L10" s="8">
        <v>205180</v>
      </c>
      <c r="M10" s="7">
        <v>756</v>
      </c>
      <c r="N10" s="8">
        <v>862</v>
      </c>
      <c r="O10" s="9">
        <v>807</v>
      </c>
      <c r="P10" s="8">
        <v>178810</v>
      </c>
      <c r="Q10" s="7">
        <v>743</v>
      </c>
      <c r="R10" s="8">
        <v>851</v>
      </c>
      <c r="S10" s="9">
        <v>800</v>
      </c>
      <c r="T10" s="8">
        <v>203333</v>
      </c>
      <c r="U10" s="9"/>
    </row>
    <row r="11" spans="2:21" x14ac:dyDescent="0.15">
      <c r="B11" s="7"/>
      <c r="C11" s="9">
        <v>4</v>
      </c>
      <c r="D11" s="9"/>
      <c r="E11" s="7">
        <v>683</v>
      </c>
      <c r="F11" s="8">
        <v>840</v>
      </c>
      <c r="G11" s="9">
        <v>776</v>
      </c>
      <c r="H11" s="8">
        <v>96441</v>
      </c>
      <c r="I11" s="7">
        <v>389</v>
      </c>
      <c r="J11" s="8">
        <v>504</v>
      </c>
      <c r="K11" s="9">
        <v>453</v>
      </c>
      <c r="L11" s="8">
        <v>236740</v>
      </c>
      <c r="M11" s="7">
        <v>756</v>
      </c>
      <c r="N11" s="8">
        <v>882</v>
      </c>
      <c r="O11" s="9">
        <v>820</v>
      </c>
      <c r="P11" s="8">
        <v>208870</v>
      </c>
      <c r="Q11" s="7">
        <v>735</v>
      </c>
      <c r="R11" s="8">
        <v>861</v>
      </c>
      <c r="S11" s="9">
        <v>810</v>
      </c>
      <c r="T11" s="8">
        <v>244082</v>
      </c>
      <c r="U11" s="9"/>
    </row>
    <row r="12" spans="2:21" x14ac:dyDescent="0.15">
      <c r="B12" s="7"/>
      <c r="C12" s="9">
        <v>5</v>
      </c>
      <c r="D12" s="30"/>
      <c r="E12" s="7">
        <v>746</v>
      </c>
      <c r="F12" s="8">
        <v>882</v>
      </c>
      <c r="G12" s="9">
        <v>820</v>
      </c>
      <c r="H12" s="8">
        <v>103770</v>
      </c>
      <c r="I12" s="7">
        <v>431</v>
      </c>
      <c r="J12" s="8">
        <v>525</v>
      </c>
      <c r="K12" s="9">
        <v>487</v>
      </c>
      <c r="L12" s="8">
        <v>239743</v>
      </c>
      <c r="M12" s="7">
        <v>788</v>
      </c>
      <c r="N12" s="8">
        <v>945</v>
      </c>
      <c r="O12" s="9">
        <v>880</v>
      </c>
      <c r="P12" s="8">
        <v>231998</v>
      </c>
      <c r="Q12" s="7">
        <v>767</v>
      </c>
      <c r="R12" s="8">
        <v>903</v>
      </c>
      <c r="S12" s="9">
        <v>844</v>
      </c>
      <c r="T12" s="8">
        <v>249450</v>
      </c>
      <c r="U12" s="9"/>
    </row>
    <row r="13" spans="2:21" x14ac:dyDescent="0.15">
      <c r="B13" s="7"/>
      <c r="C13" s="9">
        <v>6</v>
      </c>
      <c r="D13" s="30"/>
      <c r="E13" s="7">
        <v>772</v>
      </c>
      <c r="F13" s="8">
        <v>998</v>
      </c>
      <c r="G13" s="9">
        <v>904</v>
      </c>
      <c r="H13" s="8">
        <v>100028</v>
      </c>
      <c r="I13" s="7">
        <v>462</v>
      </c>
      <c r="J13" s="8">
        <v>620</v>
      </c>
      <c r="K13" s="9">
        <v>547</v>
      </c>
      <c r="L13" s="8">
        <v>232224</v>
      </c>
      <c r="M13" s="7">
        <v>830</v>
      </c>
      <c r="N13" s="8">
        <v>1050</v>
      </c>
      <c r="O13" s="9">
        <v>946</v>
      </c>
      <c r="P13" s="8">
        <v>211583</v>
      </c>
      <c r="Q13" s="7">
        <v>788</v>
      </c>
      <c r="R13" s="8">
        <v>945</v>
      </c>
      <c r="S13" s="9">
        <v>868</v>
      </c>
      <c r="T13" s="8">
        <v>215666</v>
      </c>
      <c r="U13" s="9"/>
    </row>
    <row r="14" spans="2:21" x14ac:dyDescent="0.15">
      <c r="B14" s="7"/>
      <c r="C14" s="9">
        <v>7</v>
      </c>
      <c r="D14" s="9"/>
      <c r="E14" s="7">
        <v>798</v>
      </c>
      <c r="F14" s="8">
        <v>977</v>
      </c>
      <c r="G14" s="9">
        <v>912</v>
      </c>
      <c r="H14" s="8">
        <v>76628</v>
      </c>
      <c r="I14" s="7">
        <v>473</v>
      </c>
      <c r="J14" s="8">
        <v>620</v>
      </c>
      <c r="K14" s="9">
        <v>549</v>
      </c>
      <c r="L14" s="8">
        <v>196599</v>
      </c>
      <c r="M14" s="7">
        <v>840</v>
      </c>
      <c r="N14" s="8">
        <v>1019</v>
      </c>
      <c r="O14" s="9">
        <v>933</v>
      </c>
      <c r="P14" s="8">
        <v>164798</v>
      </c>
      <c r="Q14" s="7">
        <v>735</v>
      </c>
      <c r="R14" s="8">
        <v>935</v>
      </c>
      <c r="S14" s="9">
        <v>836</v>
      </c>
      <c r="T14" s="8">
        <v>185219</v>
      </c>
      <c r="U14" s="9"/>
    </row>
    <row r="15" spans="2:21" x14ac:dyDescent="0.15">
      <c r="B15" s="7"/>
      <c r="C15" s="9">
        <v>8</v>
      </c>
      <c r="D15" s="9"/>
      <c r="E15" s="7">
        <v>777</v>
      </c>
      <c r="F15" s="7">
        <v>997.5</v>
      </c>
      <c r="G15" s="7">
        <v>911.05064511393493</v>
      </c>
      <c r="H15" s="7">
        <v>99424.6</v>
      </c>
      <c r="I15" s="7">
        <v>441</v>
      </c>
      <c r="J15" s="7">
        <v>535.5</v>
      </c>
      <c r="K15" s="7">
        <v>490.45757063638763</v>
      </c>
      <c r="L15" s="7">
        <v>206130</v>
      </c>
      <c r="M15" s="7">
        <v>819</v>
      </c>
      <c r="N15" s="7">
        <v>1039.5</v>
      </c>
      <c r="O15" s="7">
        <v>948.93314064986475</v>
      </c>
      <c r="P15" s="7">
        <v>198258.1</v>
      </c>
      <c r="Q15" s="7">
        <v>682.5</v>
      </c>
      <c r="R15" s="7">
        <v>924</v>
      </c>
      <c r="S15" s="7">
        <v>827.98779440045962</v>
      </c>
      <c r="T15" s="8">
        <v>224505.9</v>
      </c>
      <c r="U15" s="9"/>
    </row>
    <row r="16" spans="2:21" x14ac:dyDescent="0.15">
      <c r="B16" s="7"/>
      <c r="C16" s="9">
        <v>9</v>
      </c>
      <c r="D16" s="9"/>
      <c r="E16" s="7">
        <v>900.06</v>
      </c>
      <c r="F16" s="8">
        <v>1071</v>
      </c>
      <c r="G16" s="9">
        <v>995.42050830775099</v>
      </c>
      <c r="H16" s="8">
        <v>96736.6</v>
      </c>
      <c r="I16" s="7">
        <v>456.75</v>
      </c>
      <c r="J16" s="8">
        <v>567</v>
      </c>
      <c r="K16" s="9">
        <v>521.86567699227146</v>
      </c>
      <c r="L16" s="8">
        <v>247405.8</v>
      </c>
      <c r="M16" s="7">
        <v>913.5</v>
      </c>
      <c r="N16" s="8">
        <v>1102.5</v>
      </c>
      <c r="O16" s="9">
        <v>1025.3054263565894</v>
      </c>
      <c r="P16" s="8">
        <v>206600.3</v>
      </c>
      <c r="Q16" s="7">
        <v>819</v>
      </c>
      <c r="R16" s="8">
        <v>987</v>
      </c>
      <c r="S16" s="9">
        <v>920.86551146753311</v>
      </c>
      <c r="T16" s="8">
        <v>235764.7</v>
      </c>
      <c r="U16" s="9"/>
    </row>
    <row r="17" spans="2:21" x14ac:dyDescent="0.15">
      <c r="B17" s="7"/>
      <c r="C17" s="9">
        <v>10</v>
      </c>
      <c r="D17" s="9"/>
      <c r="E17" s="8">
        <v>766.5</v>
      </c>
      <c r="F17" s="8">
        <v>1018.5</v>
      </c>
      <c r="G17" s="8">
        <v>899.28721361335602</v>
      </c>
      <c r="H17" s="8">
        <v>100850.59999999999</v>
      </c>
      <c r="I17" s="30">
        <v>420</v>
      </c>
      <c r="J17" s="8">
        <v>567</v>
      </c>
      <c r="K17" s="8">
        <v>491.50640249220942</v>
      </c>
      <c r="L17" s="8">
        <v>232135.5</v>
      </c>
      <c r="M17" s="30">
        <v>840</v>
      </c>
      <c r="N17" s="8">
        <v>1071</v>
      </c>
      <c r="O17" s="8">
        <v>945.09931438863475</v>
      </c>
      <c r="P17" s="8">
        <v>212486.10000000003</v>
      </c>
      <c r="Q17" s="8">
        <v>787.5</v>
      </c>
      <c r="R17" s="8">
        <v>945</v>
      </c>
      <c r="S17" s="8">
        <v>880.46334581117571</v>
      </c>
      <c r="T17" s="8">
        <v>248417.99999999997</v>
      </c>
      <c r="U17" s="9"/>
    </row>
    <row r="18" spans="2:21" x14ac:dyDescent="0.15">
      <c r="B18" s="10"/>
      <c r="C18" s="12">
        <v>11</v>
      </c>
      <c r="D18" s="18"/>
      <c r="E18" s="11">
        <v>745.5</v>
      </c>
      <c r="F18" s="11">
        <v>955.5</v>
      </c>
      <c r="G18" s="11">
        <v>845.81132982881559</v>
      </c>
      <c r="H18" s="11">
        <v>152826.9</v>
      </c>
      <c r="I18" s="11">
        <v>420</v>
      </c>
      <c r="J18" s="11">
        <v>525</v>
      </c>
      <c r="K18" s="11">
        <v>475.82053468781066</v>
      </c>
      <c r="L18" s="11">
        <v>311263.50000000006</v>
      </c>
      <c r="M18" s="11">
        <v>787.5</v>
      </c>
      <c r="N18" s="11">
        <v>976.5</v>
      </c>
      <c r="O18" s="11">
        <v>872.72396198329875</v>
      </c>
      <c r="P18" s="11">
        <v>261813.4</v>
      </c>
      <c r="Q18" s="11">
        <v>787.5</v>
      </c>
      <c r="R18" s="11">
        <v>966</v>
      </c>
      <c r="S18" s="11">
        <v>863.64473550210653</v>
      </c>
      <c r="T18" s="18">
        <v>293305.10000000003</v>
      </c>
      <c r="U18" s="9"/>
    </row>
    <row r="19" spans="2:21" ht="11.1" customHeight="1" x14ac:dyDescent="0.15">
      <c r="B19" s="13"/>
      <c r="C19" s="83">
        <v>40483</v>
      </c>
      <c r="E19" s="7">
        <v>745.5</v>
      </c>
      <c r="F19" s="8">
        <v>840</v>
      </c>
      <c r="G19" s="9">
        <v>798.15641414970446</v>
      </c>
      <c r="H19" s="8">
        <v>11898.1</v>
      </c>
      <c r="I19" s="7">
        <v>420</v>
      </c>
      <c r="J19" s="8">
        <v>483</v>
      </c>
      <c r="K19" s="9">
        <v>454.88472537225141</v>
      </c>
      <c r="L19" s="8">
        <v>27372.7</v>
      </c>
      <c r="M19" s="7">
        <v>787.5</v>
      </c>
      <c r="N19" s="8">
        <v>892.5</v>
      </c>
      <c r="O19" s="9">
        <v>843.56177379900805</v>
      </c>
      <c r="P19" s="8">
        <v>26224</v>
      </c>
      <c r="Q19" s="7">
        <v>787.5</v>
      </c>
      <c r="R19" s="8">
        <v>882</v>
      </c>
      <c r="S19" s="9">
        <v>834.59476165026831</v>
      </c>
      <c r="T19" s="8">
        <v>26231.1</v>
      </c>
      <c r="U19" s="9"/>
    </row>
    <row r="20" spans="2:21" ht="11.1" customHeight="1" x14ac:dyDescent="0.15">
      <c r="B20" s="7"/>
      <c r="C20" s="83">
        <v>40484</v>
      </c>
      <c r="E20" s="7">
        <v>745.5</v>
      </c>
      <c r="F20" s="8">
        <v>829.5</v>
      </c>
      <c r="G20" s="9">
        <v>790.14515976106952</v>
      </c>
      <c r="H20" s="8">
        <v>6073.5</v>
      </c>
      <c r="I20" s="7">
        <v>420</v>
      </c>
      <c r="J20" s="8">
        <v>483</v>
      </c>
      <c r="K20" s="9">
        <v>451.95614165502082</v>
      </c>
      <c r="L20" s="8">
        <v>10196.799999999999</v>
      </c>
      <c r="M20" s="7">
        <v>787.5</v>
      </c>
      <c r="N20" s="8">
        <v>882</v>
      </c>
      <c r="O20" s="9">
        <v>835.47532006786957</v>
      </c>
      <c r="P20" s="8">
        <v>10397.1</v>
      </c>
      <c r="Q20" s="7">
        <v>787.5</v>
      </c>
      <c r="R20" s="8">
        <v>871.5</v>
      </c>
      <c r="S20" s="9">
        <v>829.65491009681898</v>
      </c>
      <c r="T20" s="8">
        <v>11419.9</v>
      </c>
      <c r="U20" s="9"/>
    </row>
    <row r="21" spans="2:21" ht="11.1" customHeight="1" x14ac:dyDescent="0.15">
      <c r="B21" s="7"/>
      <c r="C21" s="83">
        <v>40486</v>
      </c>
      <c r="E21" s="7">
        <v>745.5</v>
      </c>
      <c r="F21" s="8">
        <v>829.5</v>
      </c>
      <c r="G21" s="9">
        <v>789.76188913570275</v>
      </c>
      <c r="H21" s="8">
        <v>8677.6</v>
      </c>
      <c r="I21" s="7">
        <v>420</v>
      </c>
      <c r="J21" s="8">
        <v>483</v>
      </c>
      <c r="K21" s="9">
        <v>452.9959706959707</v>
      </c>
      <c r="L21" s="8">
        <v>19141.099999999999</v>
      </c>
      <c r="M21" s="7">
        <v>787.5</v>
      </c>
      <c r="N21" s="8">
        <v>882</v>
      </c>
      <c r="O21" s="9">
        <v>834.27359985373892</v>
      </c>
      <c r="P21" s="8">
        <v>15882.8</v>
      </c>
      <c r="Q21" s="7">
        <v>787.5</v>
      </c>
      <c r="R21" s="8">
        <v>871.5</v>
      </c>
      <c r="S21" s="9">
        <v>830.54943933550953</v>
      </c>
      <c r="T21" s="8">
        <v>17787.5</v>
      </c>
      <c r="U21" s="9"/>
    </row>
    <row r="22" spans="2:21" ht="11.1" customHeight="1" x14ac:dyDescent="0.15">
      <c r="B22" s="7"/>
      <c r="C22" s="83">
        <v>40487</v>
      </c>
      <c r="E22" s="7">
        <v>745.5</v>
      </c>
      <c r="F22" s="8">
        <v>829.5</v>
      </c>
      <c r="G22" s="9">
        <v>791.02052665532813</v>
      </c>
      <c r="H22" s="8">
        <v>7486.4</v>
      </c>
      <c r="I22" s="7">
        <v>420</v>
      </c>
      <c r="J22" s="8">
        <v>483</v>
      </c>
      <c r="K22" s="9">
        <v>453.79631507357493</v>
      </c>
      <c r="L22" s="8">
        <v>14985.2</v>
      </c>
      <c r="M22" s="7">
        <v>787.5</v>
      </c>
      <c r="N22" s="8">
        <v>882</v>
      </c>
      <c r="O22" s="9">
        <v>835.35243349052439</v>
      </c>
      <c r="P22" s="8">
        <v>12787.1</v>
      </c>
      <c r="Q22" s="7">
        <v>787.5</v>
      </c>
      <c r="R22" s="8">
        <v>871.5</v>
      </c>
      <c r="S22" s="9">
        <v>829.0768276133</v>
      </c>
      <c r="T22" s="8">
        <v>15313.4</v>
      </c>
      <c r="U22" s="9"/>
    </row>
    <row r="23" spans="2:21" ht="11.1" customHeight="1" x14ac:dyDescent="0.15">
      <c r="B23" s="7"/>
      <c r="C23" s="83">
        <v>40490</v>
      </c>
      <c r="E23" s="7">
        <v>756</v>
      </c>
      <c r="F23" s="8">
        <v>861</v>
      </c>
      <c r="G23" s="9">
        <v>812.99917103176494</v>
      </c>
      <c r="H23" s="8">
        <v>14601.3</v>
      </c>
      <c r="I23" s="7">
        <v>430.5</v>
      </c>
      <c r="J23" s="8">
        <v>493.5</v>
      </c>
      <c r="K23" s="9">
        <v>464.90275768746187</v>
      </c>
      <c r="L23" s="8">
        <v>27938.9</v>
      </c>
      <c r="M23" s="7">
        <v>787.5</v>
      </c>
      <c r="N23" s="8">
        <v>892.5</v>
      </c>
      <c r="O23" s="9">
        <v>840.24833495096834</v>
      </c>
      <c r="P23" s="8">
        <v>24919.9</v>
      </c>
      <c r="Q23" s="7">
        <v>798</v>
      </c>
      <c r="R23" s="8">
        <v>882</v>
      </c>
      <c r="S23" s="9">
        <v>838.71500870582884</v>
      </c>
      <c r="T23" s="8">
        <v>29588</v>
      </c>
      <c r="U23" s="9"/>
    </row>
    <row r="24" spans="2:21" ht="11.1" customHeight="1" x14ac:dyDescent="0.15">
      <c r="B24" s="7"/>
      <c r="C24" s="83">
        <v>40491</v>
      </c>
      <c r="E24" s="7">
        <v>752.85</v>
      </c>
      <c r="F24" s="8">
        <v>861</v>
      </c>
      <c r="G24" s="9">
        <v>813.23584277148586</v>
      </c>
      <c r="H24" s="8">
        <v>7591.6</v>
      </c>
      <c r="I24" s="7">
        <v>430.5</v>
      </c>
      <c r="J24" s="8">
        <v>493.5</v>
      </c>
      <c r="K24" s="9">
        <v>463.10313883513157</v>
      </c>
      <c r="L24" s="8">
        <v>13513.5</v>
      </c>
      <c r="M24" s="7">
        <v>787.5</v>
      </c>
      <c r="N24" s="8">
        <v>892.5</v>
      </c>
      <c r="O24" s="9">
        <v>841.13429540436516</v>
      </c>
      <c r="P24" s="8">
        <v>9517.1</v>
      </c>
      <c r="Q24" s="7">
        <v>798</v>
      </c>
      <c r="R24" s="8">
        <v>882</v>
      </c>
      <c r="S24" s="9">
        <v>845.13294114557311</v>
      </c>
      <c r="T24" s="8">
        <v>9226.4</v>
      </c>
      <c r="U24" s="9"/>
    </row>
    <row r="25" spans="2:21" ht="11.1" customHeight="1" x14ac:dyDescent="0.15">
      <c r="B25" s="7"/>
      <c r="C25" s="83">
        <v>40492</v>
      </c>
      <c r="E25" s="7">
        <v>756</v>
      </c>
      <c r="F25" s="8">
        <v>861</v>
      </c>
      <c r="G25" s="9">
        <v>814.3714499252618</v>
      </c>
      <c r="H25" s="8">
        <v>6847.9</v>
      </c>
      <c r="I25" s="7">
        <v>430.5</v>
      </c>
      <c r="J25" s="8">
        <v>493.5</v>
      </c>
      <c r="K25" s="9">
        <v>467.75190172697341</v>
      </c>
      <c r="L25" s="8">
        <v>15239.7</v>
      </c>
      <c r="M25" s="7">
        <v>787.5</v>
      </c>
      <c r="N25" s="8">
        <v>892.5</v>
      </c>
      <c r="O25" s="9">
        <v>843.84870970014333</v>
      </c>
      <c r="P25" s="8">
        <v>11763.6</v>
      </c>
      <c r="Q25" s="7">
        <v>787.5</v>
      </c>
      <c r="R25" s="8">
        <v>882</v>
      </c>
      <c r="S25" s="9">
        <v>847.55500447750921</v>
      </c>
      <c r="T25" s="8">
        <v>13218.2</v>
      </c>
      <c r="U25" s="9"/>
    </row>
    <row r="26" spans="2:21" ht="11.1" customHeight="1" x14ac:dyDescent="0.15">
      <c r="B26" s="7"/>
      <c r="C26" s="83">
        <v>40493</v>
      </c>
      <c r="E26" s="7">
        <v>752.85</v>
      </c>
      <c r="F26" s="8">
        <v>861</v>
      </c>
      <c r="G26" s="9">
        <v>805.67775327084064</v>
      </c>
      <c r="H26" s="8">
        <v>6460</v>
      </c>
      <c r="I26" s="7">
        <v>430.5</v>
      </c>
      <c r="J26" s="8">
        <v>493.5</v>
      </c>
      <c r="K26" s="9">
        <v>468.76485426370579</v>
      </c>
      <c r="L26" s="8">
        <v>13295.3</v>
      </c>
      <c r="M26" s="7">
        <v>787.5</v>
      </c>
      <c r="N26" s="8">
        <v>892.5</v>
      </c>
      <c r="O26" s="9">
        <v>837.68820280624902</v>
      </c>
      <c r="P26" s="8">
        <v>9461.9</v>
      </c>
      <c r="Q26" s="7">
        <v>798</v>
      </c>
      <c r="R26" s="8">
        <v>882</v>
      </c>
      <c r="S26" s="9">
        <v>848.50524618991801</v>
      </c>
      <c r="T26" s="8">
        <v>11924</v>
      </c>
      <c r="U26" s="9"/>
    </row>
    <row r="27" spans="2:21" ht="11.1" customHeight="1" x14ac:dyDescent="0.15">
      <c r="B27" s="7"/>
      <c r="C27" s="83">
        <v>40494</v>
      </c>
      <c r="E27" s="7">
        <v>756</v>
      </c>
      <c r="F27" s="8">
        <v>861</v>
      </c>
      <c r="G27" s="9">
        <v>818.82540498842866</v>
      </c>
      <c r="H27" s="8">
        <v>2347.6</v>
      </c>
      <c r="I27" s="7">
        <v>435.75</v>
      </c>
      <c r="J27" s="8">
        <v>493.5</v>
      </c>
      <c r="K27" s="9">
        <v>469.731086786552</v>
      </c>
      <c r="L27" s="8">
        <v>6117.9</v>
      </c>
      <c r="M27" s="7">
        <v>787.5</v>
      </c>
      <c r="N27" s="8">
        <v>892.5</v>
      </c>
      <c r="O27" s="9">
        <v>843.20674686192444</v>
      </c>
      <c r="P27" s="8">
        <v>6484.8</v>
      </c>
      <c r="Q27" s="7">
        <v>798</v>
      </c>
      <c r="R27" s="8">
        <v>882</v>
      </c>
      <c r="S27" s="9">
        <v>840.79344267943929</v>
      </c>
      <c r="T27" s="8">
        <v>6070.9</v>
      </c>
      <c r="U27" s="9"/>
    </row>
    <row r="28" spans="2:21" ht="11.1" customHeight="1" x14ac:dyDescent="0.15">
      <c r="B28" s="7"/>
      <c r="C28" s="83">
        <v>40497</v>
      </c>
      <c r="E28" s="7">
        <v>787.5</v>
      </c>
      <c r="F28" s="8">
        <v>892.5</v>
      </c>
      <c r="G28" s="9">
        <v>842.06727738666757</v>
      </c>
      <c r="H28" s="8">
        <v>8578.5</v>
      </c>
      <c r="I28" s="7">
        <v>441</v>
      </c>
      <c r="J28" s="8">
        <v>504</v>
      </c>
      <c r="K28" s="9">
        <v>478.98411960370538</v>
      </c>
      <c r="L28" s="8">
        <v>18085.8</v>
      </c>
      <c r="M28" s="7">
        <v>819</v>
      </c>
      <c r="N28" s="8">
        <v>934.5</v>
      </c>
      <c r="O28" s="9">
        <v>871.15754687980348</v>
      </c>
      <c r="P28" s="8">
        <v>17126</v>
      </c>
      <c r="Q28" s="7">
        <v>829.5</v>
      </c>
      <c r="R28" s="8">
        <v>924</v>
      </c>
      <c r="S28" s="9">
        <v>873.12781381152183</v>
      </c>
      <c r="T28" s="8">
        <v>20152.7</v>
      </c>
      <c r="U28" s="9"/>
    </row>
    <row r="29" spans="2:21" ht="11.1" customHeight="1" x14ac:dyDescent="0.15">
      <c r="B29" s="7"/>
      <c r="C29" s="83">
        <v>40498</v>
      </c>
      <c r="E29" s="7">
        <v>798</v>
      </c>
      <c r="F29" s="8">
        <v>903</v>
      </c>
      <c r="G29" s="9">
        <v>852.7760519176552</v>
      </c>
      <c r="H29" s="8">
        <v>4256.6000000000004</v>
      </c>
      <c r="I29" s="7">
        <v>441</v>
      </c>
      <c r="J29" s="8">
        <v>504</v>
      </c>
      <c r="K29" s="9">
        <v>472.09710207612443</v>
      </c>
      <c r="L29" s="8">
        <v>9390.5</v>
      </c>
      <c r="M29" s="7">
        <v>819</v>
      </c>
      <c r="N29" s="8">
        <v>945</v>
      </c>
      <c r="O29" s="9">
        <v>877.22518516358537</v>
      </c>
      <c r="P29" s="8">
        <v>8649.2999999999993</v>
      </c>
      <c r="Q29" s="7">
        <v>840</v>
      </c>
      <c r="R29" s="8">
        <v>924</v>
      </c>
      <c r="S29" s="9">
        <v>876.08565555047994</v>
      </c>
      <c r="T29" s="8">
        <v>8875.4</v>
      </c>
      <c r="U29" s="9"/>
    </row>
    <row r="30" spans="2:21" ht="11.1" customHeight="1" x14ac:dyDescent="0.15">
      <c r="B30" s="7"/>
      <c r="C30" s="83">
        <v>40499</v>
      </c>
      <c r="E30" s="7">
        <v>798</v>
      </c>
      <c r="F30" s="8">
        <v>903</v>
      </c>
      <c r="G30" s="9">
        <v>854.57970742685677</v>
      </c>
      <c r="H30" s="8">
        <v>4048.2</v>
      </c>
      <c r="I30" s="7">
        <v>441</v>
      </c>
      <c r="J30" s="8">
        <v>504</v>
      </c>
      <c r="K30" s="9">
        <v>472.6878430001077</v>
      </c>
      <c r="L30" s="8">
        <v>13628.4</v>
      </c>
      <c r="M30" s="7">
        <v>829.5</v>
      </c>
      <c r="N30" s="8">
        <v>945</v>
      </c>
      <c r="O30" s="9">
        <v>888.10292914219735</v>
      </c>
      <c r="P30" s="8">
        <v>9952.9</v>
      </c>
      <c r="Q30" s="7">
        <v>840</v>
      </c>
      <c r="R30" s="8">
        <v>934.5</v>
      </c>
      <c r="S30" s="9">
        <v>887.22931131544431</v>
      </c>
      <c r="T30" s="8">
        <v>9849.1</v>
      </c>
      <c r="U30" s="9"/>
    </row>
    <row r="31" spans="2:21" ht="11.1" customHeight="1" x14ac:dyDescent="0.15">
      <c r="B31" s="7"/>
      <c r="C31" s="83">
        <v>40500</v>
      </c>
      <c r="E31" s="7">
        <v>803.25</v>
      </c>
      <c r="F31" s="8">
        <v>903</v>
      </c>
      <c r="G31" s="9">
        <v>855.34151116294618</v>
      </c>
      <c r="H31" s="8">
        <v>4222.8999999999996</v>
      </c>
      <c r="I31" s="7">
        <v>441</v>
      </c>
      <c r="J31" s="8">
        <v>504</v>
      </c>
      <c r="K31" s="9">
        <v>475.53904064750327</v>
      </c>
      <c r="L31" s="8">
        <v>10392.299999999999</v>
      </c>
      <c r="M31" s="7">
        <v>829.5</v>
      </c>
      <c r="N31" s="8">
        <v>945</v>
      </c>
      <c r="O31" s="9">
        <v>889.48528684940925</v>
      </c>
      <c r="P31" s="8">
        <v>7965.2</v>
      </c>
      <c r="Q31" s="7">
        <v>840</v>
      </c>
      <c r="R31" s="8">
        <v>934.5</v>
      </c>
      <c r="S31" s="9">
        <v>888.33978779840834</v>
      </c>
      <c r="T31" s="8">
        <v>10096.6</v>
      </c>
      <c r="U31" s="9"/>
    </row>
    <row r="32" spans="2:21" ht="11.1" customHeight="1" x14ac:dyDescent="0.15">
      <c r="B32" s="7"/>
      <c r="C32" s="83">
        <v>40501</v>
      </c>
      <c r="E32" s="7">
        <v>808.5</v>
      </c>
      <c r="F32" s="8">
        <v>913.5</v>
      </c>
      <c r="G32" s="9">
        <v>861.32292993630551</v>
      </c>
      <c r="H32" s="8">
        <v>6076.9</v>
      </c>
      <c r="I32" s="7">
        <v>441</v>
      </c>
      <c r="J32" s="8">
        <v>504</v>
      </c>
      <c r="K32" s="9">
        <v>477.92828097202397</v>
      </c>
      <c r="L32" s="8">
        <v>9150.1</v>
      </c>
      <c r="M32" s="7">
        <v>840</v>
      </c>
      <c r="N32" s="8">
        <v>945</v>
      </c>
      <c r="O32" s="9">
        <v>892.72392369618501</v>
      </c>
      <c r="P32" s="8">
        <v>8198.7999999999993</v>
      </c>
      <c r="Q32" s="7">
        <v>840</v>
      </c>
      <c r="R32" s="8">
        <v>945</v>
      </c>
      <c r="S32" s="9">
        <v>889.60794149643391</v>
      </c>
      <c r="T32" s="8">
        <v>7166.3</v>
      </c>
      <c r="U32" s="9"/>
    </row>
    <row r="33" spans="2:21" ht="11.1" customHeight="1" x14ac:dyDescent="0.15">
      <c r="B33" s="7"/>
      <c r="C33" s="83">
        <v>40504</v>
      </c>
      <c r="E33" s="7">
        <v>861</v>
      </c>
      <c r="F33" s="8">
        <v>945</v>
      </c>
      <c r="G33" s="9">
        <v>904.25811951093419</v>
      </c>
      <c r="H33" s="8">
        <v>14374.8</v>
      </c>
      <c r="I33" s="7">
        <v>462</v>
      </c>
      <c r="J33" s="8">
        <v>514.5</v>
      </c>
      <c r="K33" s="9">
        <v>487.56948461559654</v>
      </c>
      <c r="L33" s="8">
        <v>25273.7</v>
      </c>
      <c r="M33" s="7">
        <v>861</v>
      </c>
      <c r="N33" s="8">
        <v>966</v>
      </c>
      <c r="O33" s="9">
        <v>912.38396793393747</v>
      </c>
      <c r="P33" s="8">
        <v>23123.7</v>
      </c>
      <c r="Q33" s="7">
        <v>861</v>
      </c>
      <c r="R33" s="8">
        <v>966</v>
      </c>
      <c r="S33" s="9">
        <v>906.02654260304973</v>
      </c>
      <c r="T33" s="8">
        <v>24052.2</v>
      </c>
      <c r="U33" s="9"/>
    </row>
    <row r="34" spans="2:21" ht="11.1" customHeight="1" x14ac:dyDescent="0.15">
      <c r="B34" s="7"/>
      <c r="C34" s="83">
        <v>40506</v>
      </c>
      <c r="E34" s="7">
        <v>861</v>
      </c>
      <c r="F34" s="8">
        <v>954.97500000000002</v>
      </c>
      <c r="G34" s="9">
        <v>905.09484643794337</v>
      </c>
      <c r="H34" s="8">
        <v>12883.2</v>
      </c>
      <c r="I34" s="7">
        <v>462</v>
      </c>
      <c r="J34" s="8">
        <v>525</v>
      </c>
      <c r="K34" s="9">
        <v>493.24080870787088</v>
      </c>
      <c r="L34" s="8">
        <v>22396</v>
      </c>
      <c r="M34" s="7">
        <v>861</v>
      </c>
      <c r="N34" s="8">
        <v>976.5</v>
      </c>
      <c r="O34" s="9">
        <v>915.02839885004289</v>
      </c>
      <c r="P34" s="8">
        <v>15915.9</v>
      </c>
      <c r="Q34" s="7">
        <v>861</v>
      </c>
      <c r="R34" s="8">
        <v>955.5</v>
      </c>
      <c r="S34" s="9">
        <v>908.72138823529406</v>
      </c>
      <c r="T34" s="8">
        <v>19196.400000000001</v>
      </c>
      <c r="U34" s="9"/>
    </row>
    <row r="35" spans="2:21" ht="10.5" customHeight="1" x14ac:dyDescent="0.15">
      <c r="B35" s="7"/>
      <c r="C35" s="83">
        <v>40507</v>
      </c>
      <c r="E35" s="7">
        <v>861</v>
      </c>
      <c r="F35" s="8">
        <v>955.5</v>
      </c>
      <c r="G35" s="9">
        <v>902.1890338271063</v>
      </c>
      <c r="H35" s="8">
        <v>6189.5</v>
      </c>
      <c r="I35" s="7">
        <v>462</v>
      </c>
      <c r="J35" s="8">
        <v>525</v>
      </c>
      <c r="K35" s="9">
        <v>496.48176497073428</v>
      </c>
      <c r="L35" s="8">
        <v>11038.4</v>
      </c>
      <c r="M35" s="7">
        <v>861</v>
      </c>
      <c r="N35" s="8">
        <v>976.5</v>
      </c>
      <c r="O35" s="9">
        <v>919.15286504146763</v>
      </c>
      <c r="P35" s="8">
        <v>7812.9</v>
      </c>
      <c r="Q35" s="7">
        <v>861</v>
      </c>
      <c r="R35" s="8">
        <v>955.5</v>
      </c>
      <c r="S35" s="9">
        <v>906.92637174361903</v>
      </c>
      <c r="T35" s="8">
        <v>8035.7</v>
      </c>
      <c r="U35" s="9"/>
    </row>
    <row r="36" spans="2:21" ht="10.5" customHeight="1" x14ac:dyDescent="0.15">
      <c r="B36" s="7"/>
      <c r="C36" s="83">
        <v>40508</v>
      </c>
      <c r="E36" s="7">
        <v>850.5</v>
      </c>
      <c r="F36" s="8">
        <v>950.04</v>
      </c>
      <c r="G36" s="9">
        <v>899.90049113033285</v>
      </c>
      <c r="H36" s="8">
        <v>4783.3999999999996</v>
      </c>
      <c r="I36" s="7">
        <v>456.75</v>
      </c>
      <c r="J36" s="8">
        <v>525</v>
      </c>
      <c r="K36" s="9">
        <v>490.7220762696889</v>
      </c>
      <c r="L36" s="8">
        <v>11001.4</v>
      </c>
      <c r="M36" s="7">
        <v>861</v>
      </c>
      <c r="N36" s="8">
        <v>966</v>
      </c>
      <c r="O36" s="9">
        <v>916.76148361442483</v>
      </c>
      <c r="P36" s="8">
        <v>7269.1</v>
      </c>
      <c r="Q36" s="7">
        <v>861</v>
      </c>
      <c r="R36" s="8">
        <v>955.5</v>
      </c>
      <c r="S36" s="9">
        <v>902.67717028380605</v>
      </c>
      <c r="T36" s="8">
        <v>10120.5</v>
      </c>
      <c r="U36" s="9"/>
    </row>
    <row r="37" spans="2:21" ht="10.5" customHeight="1" x14ac:dyDescent="0.15">
      <c r="B37" s="7"/>
      <c r="C37" s="83">
        <v>40511</v>
      </c>
      <c r="D37" s="9"/>
      <c r="E37" s="7">
        <v>850.5</v>
      </c>
      <c r="F37" s="8">
        <v>934.5</v>
      </c>
      <c r="G37" s="9">
        <v>898.33448787728821</v>
      </c>
      <c r="H37" s="8">
        <v>11042.3</v>
      </c>
      <c r="I37" s="7">
        <v>451.5</v>
      </c>
      <c r="J37" s="8">
        <v>514.5</v>
      </c>
      <c r="K37" s="9">
        <v>489.06550378888448</v>
      </c>
      <c r="L37" s="8">
        <v>23887.200000000001</v>
      </c>
      <c r="M37" s="7">
        <v>850.5</v>
      </c>
      <c r="N37" s="8">
        <v>955.5</v>
      </c>
      <c r="O37" s="9">
        <v>912.48469153335327</v>
      </c>
      <c r="P37" s="8">
        <v>19745.7</v>
      </c>
      <c r="Q37" s="7">
        <v>861</v>
      </c>
      <c r="R37" s="8">
        <v>945</v>
      </c>
      <c r="S37" s="9">
        <v>901.20428847618621</v>
      </c>
      <c r="T37" s="8">
        <v>25190.5</v>
      </c>
      <c r="U37" s="9"/>
    </row>
    <row r="38" spans="2:21" ht="10.5" customHeight="1" x14ac:dyDescent="0.15">
      <c r="B38" s="10"/>
      <c r="C38" s="84">
        <v>40512</v>
      </c>
      <c r="D38" s="12"/>
      <c r="E38" s="10">
        <v>840</v>
      </c>
      <c r="F38" s="10">
        <v>945</v>
      </c>
      <c r="G38" s="10">
        <v>893.82062854130982</v>
      </c>
      <c r="H38" s="10">
        <v>4386.6000000000004</v>
      </c>
      <c r="I38" s="10">
        <v>451.5</v>
      </c>
      <c r="J38" s="10">
        <v>514.5</v>
      </c>
      <c r="K38" s="10">
        <v>486.61119257087</v>
      </c>
      <c r="L38" s="10">
        <v>9218.6</v>
      </c>
      <c r="M38" s="10">
        <v>861</v>
      </c>
      <c r="N38" s="10">
        <v>955.5</v>
      </c>
      <c r="O38" s="10">
        <v>912.75021653353883</v>
      </c>
      <c r="P38" s="10">
        <v>8615.6</v>
      </c>
      <c r="Q38" s="10">
        <v>861</v>
      </c>
      <c r="R38" s="10">
        <v>945</v>
      </c>
      <c r="S38" s="10">
        <v>904.41155585227477</v>
      </c>
      <c r="T38" s="11">
        <v>9790.2999999999993</v>
      </c>
      <c r="U38" s="9"/>
    </row>
    <row r="39" spans="2:21" ht="10.5" customHeight="1" x14ac:dyDescent="0.15">
      <c r="B39" s="24" t="s">
        <v>35</v>
      </c>
      <c r="C39" s="19" t="s">
        <v>466</v>
      </c>
      <c r="U39" s="9"/>
    </row>
    <row r="40" spans="2:21" x14ac:dyDescent="0.15">
      <c r="B40" s="25" t="s">
        <v>32</v>
      </c>
      <c r="C40" s="19" t="s">
        <v>37</v>
      </c>
      <c r="U40" s="9"/>
    </row>
    <row r="41" spans="2:21" x14ac:dyDescent="0.15">
      <c r="B41" s="25"/>
      <c r="C41" s="363"/>
    </row>
  </sheetData>
  <mergeCells count="5">
    <mergeCell ref="C5:D5"/>
    <mergeCell ref="E5:H5"/>
    <mergeCell ref="I5:L5"/>
    <mergeCell ref="M5:P5"/>
    <mergeCell ref="Q5:T5"/>
  </mergeCells>
  <phoneticPr fontId="7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3:P39"/>
  <sheetViews>
    <sheetView zoomScale="75" workbookViewId="0">
      <selection activeCell="H19" sqref="H19"/>
    </sheetView>
  </sheetViews>
  <sheetFormatPr defaultColWidth="7.5" defaultRowHeight="12" x14ac:dyDescent="0.15"/>
  <cols>
    <col min="1" max="1" width="0.375" style="19" customWidth="1"/>
    <col min="2" max="2" width="3.875" style="19" customWidth="1"/>
    <col min="3" max="3" width="8.75" style="19" customWidth="1"/>
    <col min="4" max="4" width="2.125" style="19" customWidth="1"/>
    <col min="5" max="5" width="7.25" style="19" customWidth="1"/>
    <col min="6" max="7" width="7.625" style="19" customWidth="1"/>
    <col min="8" max="8" width="10.5" style="19" customWidth="1"/>
    <col min="9" max="9" width="7" style="19" customWidth="1"/>
    <col min="10" max="11" width="7.625" style="19" customWidth="1"/>
    <col min="12" max="12" width="8.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65</v>
      </c>
    </row>
    <row r="4" spans="2:16" ht="13.5" customHeight="1" x14ac:dyDescent="0.15">
      <c r="P4" s="20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21" t="s">
        <v>0</v>
      </c>
      <c r="D6" s="85"/>
      <c r="E6" s="605" t="s">
        <v>102</v>
      </c>
      <c r="F6" s="606"/>
      <c r="G6" s="606"/>
      <c r="H6" s="607"/>
      <c r="I6" s="605" t="s">
        <v>103</v>
      </c>
      <c r="J6" s="606"/>
      <c r="K6" s="606"/>
      <c r="L6" s="607"/>
      <c r="M6" s="605" t="s">
        <v>104</v>
      </c>
      <c r="N6" s="606"/>
      <c r="O6" s="606"/>
      <c r="P6" s="607"/>
    </row>
    <row r="7" spans="2:16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16" x14ac:dyDescent="0.15">
      <c r="B8" s="7" t="s">
        <v>72</v>
      </c>
      <c r="C8" s="9">
        <v>20</v>
      </c>
      <c r="D8" s="19" t="s">
        <v>105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465</v>
      </c>
      <c r="C11" s="9">
        <v>3</v>
      </c>
      <c r="D11" s="9"/>
      <c r="E11" s="7">
        <v>420</v>
      </c>
      <c r="F11" s="8">
        <v>515</v>
      </c>
      <c r="G11" s="9">
        <v>469</v>
      </c>
      <c r="H11" s="8">
        <v>779490</v>
      </c>
      <c r="I11" s="7">
        <v>870</v>
      </c>
      <c r="J11" s="8">
        <v>1085</v>
      </c>
      <c r="K11" s="9">
        <v>970</v>
      </c>
      <c r="L11" s="8">
        <v>18669</v>
      </c>
      <c r="M11" s="7">
        <v>539</v>
      </c>
      <c r="N11" s="8">
        <v>698</v>
      </c>
      <c r="O11" s="9">
        <v>613</v>
      </c>
      <c r="P11" s="8">
        <v>571829</v>
      </c>
    </row>
    <row r="12" spans="2:16" x14ac:dyDescent="0.15">
      <c r="B12" s="7"/>
      <c r="C12" s="9">
        <v>4</v>
      </c>
      <c r="D12" s="9"/>
      <c r="E12" s="7">
        <v>431</v>
      </c>
      <c r="F12" s="8">
        <v>525</v>
      </c>
      <c r="G12" s="9">
        <v>482</v>
      </c>
      <c r="H12" s="8">
        <v>631391</v>
      </c>
      <c r="I12" s="7">
        <v>893</v>
      </c>
      <c r="J12" s="8">
        <v>1050</v>
      </c>
      <c r="K12" s="9">
        <v>986</v>
      </c>
      <c r="L12" s="8">
        <v>21733</v>
      </c>
      <c r="M12" s="7">
        <v>557</v>
      </c>
      <c r="N12" s="8">
        <v>704</v>
      </c>
      <c r="O12" s="9">
        <v>629</v>
      </c>
      <c r="P12" s="8">
        <v>561239</v>
      </c>
    </row>
    <row r="13" spans="2:16" x14ac:dyDescent="0.15">
      <c r="B13" s="7"/>
      <c r="C13" s="9">
        <v>5</v>
      </c>
      <c r="D13" s="9"/>
      <c r="E13" s="7">
        <v>462</v>
      </c>
      <c r="F13" s="8">
        <v>578</v>
      </c>
      <c r="G13" s="9">
        <v>521</v>
      </c>
      <c r="H13" s="8">
        <v>386625</v>
      </c>
      <c r="I13" s="7">
        <v>924</v>
      </c>
      <c r="J13" s="8">
        <v>1103</v>
      </c>
      <c r="K13" s="9">
        <v>1019</v>
      </c>
      <c r="L13" s="8">
        <v>21637</v>
      </c>
      <c r="M13" s="7">
        <v>594</v>
      </c>
      <c r="N13" s="8">
        <v>746</v>
      </c>
      <c r="O13" s="9">
        <v>667</v>
      </c>
      <c r="P13" s="8">
        <v>562512</v>
      </c>
    </row>
    <row r="14" spans="2:16" x14ac:dyDescent="0.15">
      <c r="B14" s="7"/>
      <c r="C14" s="9">
        <v>6</v>
      </c>
      <c r="D14" s="9"/>
      <c r="E14" s="7">
        <v>504</v>
      </c>
      <c r="F14" s="8">
        <v>672</v>
      </c>
      <c r="G14" s="9">
        <v>590</v>
      </c>
      <c r="H14" s="8">
        <v>301388</v>
      </c>
      <c r="I14" s="7">
        <v>945</v>
      </c>
      <c r="J14" s="8">
        <v>1246</v>
      </c>
      <c r="K14" s="9">
        <v>1099</v>
      </c>
      <c r="L14" s="8">
        <v>18147</v>
      </c>
      <c r="M14" s="7">
        <v>609</v>
      </c>
      <c r="N14" s="8">
        <v>819</v>
      </c>
      <c r="O14" s="9">
        <v>734</v>
      </c>
      <c r="P14" s="8">
        <v>525281</v>
      </c>
    </row>
    <row r="15" spans="2:16" x14ac:dyDescent="0.15">
      <c r="B15" s="7"/>
      <c r="C15" s="9">
        <v>7</v>
      </c>
      <c r="D15" s="30"/>
      <c r="E15" s="7">
        <v>504</v>
      </c>
      <c r="F15" s="8">
        <v>662</v>
      </c>
      <c r="G15" s="9">
        <v>594</v>
      </c>
      <c r="H15" s="8">
        <v>248499</v>
      </c>
      <c r="I15" s="7">
        <v>966</v>
      </c>
      <c r="J15" s="8">
        <v>1213</v>
      </c>
      <c r="K15" s="9">
        <v>1114</v>
      </c>
      <c r="L15" s="8">
        <v>15235</v>
      </c>
      <c r="M15" s="7">
        <v>630</v>
      </c>
      <c r="N15" s="8">
        <v>798</v>
      </c>
      <c r="O15" s="9">
        <v>729</v>
      </c>
      <c r="P15" s="8">
        <v>480136</v>
      </c>
    </row>
    <row r="16" spans="2:16" x14ac:dyDescent="0.15">
      <c r="B16" s="7"/>
      <c r="C16" s="9">
        <v>8</v>
      </c>
      <c r="D16" s="30"/>
      <c r="E16" s="7">
        <v>430</v>
      </c>
      <c r="F16" s="8">
        <v>540</v>
      </c>
      <c r="G16" s="9">
        <v>494</v>
      </c>
      <c r="H16" s="8">
        <v>293877</v>
      </c>
      <c r="I16" s="7">
        <v>800</v>
      </c>
      <c r="J16" s="8">
        <v>1050</v>
      </c>
      <c r="K16" s="9">
        <v>952</v>
      </c>
      <c r="L16" s="8">
        <v>17905</v>
      </c>
      <c r="M16" s="7">
        <v>570</v>
      </c>
      <c r="N16" s="8">
        <v>730</v>
      </c>
      <c r="O16" s="9">
        <v>658</v>
      </c>
      <c r="P16" s="8">
        <v>529127</v>
      </c>
    </row>
    <row r="17" spans="2:16" x14ac:dyDescent="0.15">
      <c r="B17" s="7"/>
      <c r="C17" s="9">
        <v>9</v>
      </c>
      <c r="D17" s="9"/>
      <c r="E17" s="7">
        <v>483</v>
      </c>
      <c r="F17" s="8">
        <v>599</v>
      </c>
      <c r="G17" s="9">
        <v>552</v>
      </c>
      <c r="H17" s="8">
        <v>350104</v>
      </c>
      <c r="I17" s="7">
        <v>945</v>
      </c>
      <c r="J17" s="8">
        <v>1155</v>
      </c>
      <c r="K17" s="9">
        <v>1071</v>
      </c>
      <c r="L17" s="8">
        <v>21458</v>
      </c>
      <c r="M17" s="7">
        <v>651</v>
      </c>
      <c r="N17" s="8">
        <v>819</v>
      </c>
      <c r="O17" s="9">
        <v>749</v>
      </c>
      <c r="P17" s="8">
        <v>504410</v>
      </c>
    </row>
    <row r="18" spans="2:16" x14ac:dyDescent="0.15">
      <c r="B18" s="7"/>
      <c r="C18" s="9">
        <v>10</v>
      </c>
      <c r="D18" s="30"/>
      <c r="E18" s="8">
        <v>450.03000000000003</v>
      </c>
      <c r="F18" s="9">
        <v>598.5</v>
      </c>
      <c r="G18" s="30">
        <v>526.14484971854063</v>
      </c>
      <c r="H18" s="8">
        <v>334825.29999999993</v>
      </c>
      <c r="I18" s="8">
        <v>882</v>
      </c>
      <c r="J18" s="8">
        <v>1176</v>
      </c>
      <c r="K18" s="8">
        <v>1021.8827472007569</v>
      </c>
      <c r="L18" s="8">
        <v>20187.999999999996</v>
      </c>
      <c r="M18" s="8">
        <v>577.5</v>
      </c>
      <c r="N18" s="8">
        <v>766.5</v>
      </c>
      <c r="O18" s="8">
        <v>682.98700018047543</v>
      </c>
      <c r="P18" s="8">
        <v>476399.89999999997</v>
      </c>
    </row>
    <row r="19" spans="2:16" x14ac:dyDescent="0.15">
      <c r="B19" s="10"/>
      <c r="C19" s="12">
        <v>11</v>
      </c>
      <c r="D19" s="18"/>
      <c r="E19" s="11">
        <v>430.5</v>
      </c>
      <c r="F19" s="11">
        <v>546</v>
      </c>
      <c r="G19" s="11">
        <v>490.31680686084445</v>
      </c>
      <c r="H19" s="11">
        <v>432533.79999999993</v>
      </c>
      <c r="I19" s="11">
        <v>819</v>
      </c>
      <c r="J19" s="11">
        <v>1050</v>
      </c>
      <c r="K19" s="11">
        <v>923.66472377090713</v>
      </c>
      <c r="L19" s="11">
        <v>23384.6</v>
      </c>
      <c r="M19" s="11">
        <v>563.85</v>
      </c>
      <c r="N19" s="11">
        <v>726.6</v>
      </c>
      <c r="O19" s="11">
        <v>643.01337457268755</v>
      </c>
      <c r="P19" s="18">
        <v>555316.39999999991</v>
      </c>
    </row>
    <row r="20" spans="2:16" x14ac:dyDescent="0.15">
      <c r="B20" s="7"/>
      <c r="C20" s="83">
        <v>40483</v>
      </c>
      <c r="D20" s="9"/>
      <c r="E20" s="7">
        <v>430.5</v>
      </c>
      <c r="F20" s="7">
        <v>493.5</v>
      </c>
      <c r="G20" s="7">
        <v>470.01546347714657</v>
      </c>
      <c r="H20" s="7">
        <v>41155</v>
      </c>
      <c r="I20" s="7">
        <v>840</v>
      </c>
      <c r="J20" s="7">
        <v>966</v>
      </c>
      <c r="K20" s="7">
        <v>908.04967989756722</v>
      </c>
      <c r="L20" s="7">
        <v>1991.4</v>
      </c>
      <c r="M20" s="7">
        <v>577.5</v>
      </c>
      <c r="N20" s="7">
        <v>651</v>
      </c>
      <c r="O20" s="7">
        <v>608.10807277749961</v>
      </c>
      <c r="P20" s="8">
        <v>60466.400000000001</v>
      </c>
    </row>
    <row r="21" spans="2:16" ht="11.1" customHeight="1" x14ac:dyDescent="0.15">
      <c r="B21" s="13"/>
      <c r="C21" s="83">
        <v>40484</v>
      </c>
      <c r="E21" s="7">
        <v>430.5</v>
      </c>
      <c r="F21" s="8">
        <v>493.5</v>
      </c>
      <c r="G21" s="9">
        <v>463.4316722714766</v>
      </c>
      <c r="H21" s="8">
        <v>15162.8</v>
      </c>
      <c r="I21" s="7">
        <v>840</v>
      </c>
      <c r="J21" s="8">
        <v>966</v>
      </c>
      <c r="K21" s="9">
        <v>903.31280193236728</v>
      </c>
      <c r="L21" s="8">
        <v>698.5</v>
      </c>
      <c r="M21" s="7">
        <v>575.4</v>
      </c>
      <c r="N21" s="8">
        <v>651</v>
      </c>
      <c r="O21" s="9">
        <v>607.10164344408724</v>
      </c>
      <c r="P21" s="8">
        <v>10440.200000000001</v>
      </c>
    </row>
    <row r="22" spans="2:16" ht="11.1" customHeight="1" x14ac:dyDescent="0.15">
      <c r="B22" s="7"/>
      <c r="C22" s="83">
        <v>40486</v>
      </c>
      <c r="E22" s="7">
        <v>430.5</v>
      </c>
      <c r="F22" s="8">
        <v>493.5</v>
      </c>
      <c r="G22" s="9">
        <v>463.82003355549028</v>
      </c>
      <c r="H22" s="8">
        <v>28728.6</v>
      </c>
      <c r="I22" s="7">
        <v>840</v>
      </c>
      <c r="J22" s="8">
        <v>966</v>
      </c>
      <c r="K22" s="9">
        <v>903.10969387755108</v>
      </c>
      <c r="L22" s="8">
        <v>1248.0999999999999</v>
      </c>
      <c r="M22" s="7">
        <v>567</v>
      </c>
      <c r="N22" s="8">
        <v>651</v>
      </c>
      <c r="O22" s="9">
        <v>601.92767407488509</v>
      </c>
      <c r="P22" s="8">
        <v>21904.1</v>
      </c>
    </row>
    <row r="23" spans="2:16" ht="11.1" customHeight="1" x14ac:dyDescent="0.15">
      <c r="B23" s="7"/>
      <c r="C23" s="83">
        <v>40487</v>
      </c>
      <c r="E23" s="7">
        <v>430.5</v>
      </c>
      <c r="F23" s="8">
        <v>493.5</v>
      </c>
      <c r="G23" s="9">
        <v>463.31116327595214</v>
      </c>
      <c r="H23" s="8">
        <v>23505.200000000001</v>
      </c>
      <c r="I23" s="7">
        <v>840</v>
      </c>
      <c r="J23" s="8">
        <v>966</v>
      </c>
      <c r="K23" s="9">
        <v>903.30598159509213</v>
      </c>
      <c r="L23" s="8">
        <v>995.5</v>
      </c>
      <c r="M23" s="7">
        <v>567</v>
      </c>
      <c r="N23" s="8">
        <v>651</v>
      </c>
      <c r="O23" s="9">
        <v>600.03554941407174</v>
      </c>
      <c r="P23" s="8">
        <v>23327.599999999999</v>
      </c>
    </row>
    <row r="24" spans="2:16" ht="11.1" customHeight="1" x14ac:dyDescent="0.15">
      <c r="B24" s="7"/>
      <c r="C24" s="83">
        <v>40490</v>
      </c>
      <c r="E24" s="7">
        <v>451.5</v>
      </c>
      <c r="F24" s="8">
        <v>514.5</v>
      </c>
      <c r="G24" s="9">
        <v>481.24342608576239</v>
      </c>
      <c r="H24" s="8">
        <v>39496.300000000003</v>
      </c>
      <c r="I24" s="7">
        <v>840</v>
      </c>
      <c r="J24" s="8">
        <v>966</v>
      </c>
      <c r="K24" s="9">
        <v>904.71502543604652</v>
      </c>
      <c r="L24" s="8">
        <v>2312.6</v>
      </c>
      <c r="M24" s="7">
        <v>567</v>
      </c>
      <c r="N24" s="8">
        <v>651</v>
      </c>
      <c r="O24" s="9">
        <v>602.9556348017295</v>
      </c>
      <c r="P24" s="8">
        <v>59055.199999999997</v>
      </c>
    </row>
    <row r="25" spans="2:16" ht="11.1" customHeight="1" x14ac:dyDescent="0.15">
      <c r="B25" s="7"/>
      <c r="C25" s="83">
        <v>40491</v>
      </c>
      <c r="E25" s="7">
        <v>451.5</v>
      </c>
      <c r="F25" s="8">
        <v>514.5</v>
      </c>
      <c r="G25" s="9">
        <v>480.92230156280692</v>
      </c>
      <c r="H25" s="8">
        <v>19883</v>
      </c>
      <c r="I25" s="7">
        <v>840</v>
      </c>
      <c r="J25" s="8">
        <v>966</v>
      </c>
      <c r="K25" s="9">
        <v>903.06018629090056</v>
      </c>
      <c r="L25" s="8">
        <v>1118.3</v>
      </c>
      <c r="M25" s="7">
        <v>567</v>
      </c>
      <c r="N25" s="8">
        <v>651</v>
      </c>
      <c r="O25" s="9">
        <v>609.61571231675248</v>
      </c>
      <c r="P25" s="8">
        <v>16551.400000000001</v>
      </c>
    </row>
    <row r="26" spans="2:16" ht="11.1" customHeight="1" x14ac:dyDescent="0.15">
      <c r="B26" s="7"/>
      <c r="C26" s="83">
        <v>40492</v>
      </c>
      <c r="E26" s="7">
        <v>451.5</v>
      </c>
      <c r="F26" s="8">
        <v>514.5</v>
      </c>
      <c r="G26" s="9">
        <v>473.35702054794541</v>
      </c>
      <c r="H26" s="8">
        <v>18914.3</v>
      </c>
      <c r="I26" s="7">
        <v>840</v>
      </c>
      <c r="J26" s="8">
        <v>966</v>
      </c>
      <c r="K26" s="9">
        <v>906.58805858054802</v>
      </c>
      <c r="L26" s="8">
        <v>825.7</v>
      </c>
      <c r="M26" s="7">
        <v>563.85</v>
      </c>
      <c r="N26" s="8">
        <v>651</v>
      </c>
      <c r="O26" s="9">
        <v>613.18613525940543</v>
      </c>
      <c r="P26" s="8">
        <v>28815.1</v>
      </c>
    </row>
    <row r="27" spans="2:16" ht="11.1" customHeight="1" x14ac:dyDescent="0.15">
      <c r="B27" s="7"/>
      <c r="C27" s="83">
        <v>40493</v>
      </c>
      <c r="E27" s="7">
        <v>451.5</v>
      </c>
      <c r="F27" s="8">
        <v>514.5</v>
      </c>
      <c r="G27" s="9">
        <v>476.62306166278393</v>
      </c>
      <c r="H27" s="8">
        <v>17264.599999999999</v>
      </c>
      <c r="I27" s="7">
        <v>840</v>
      </c>
      <c r="J27" s="8">
        <v>966</v>
      </c>
      <c r="K27" s="9">
        <v>898.82731958762884</v>
      </c>
      <c r="L27" s="8">
        <v>1053.8</v>
      </c>
      <c r="M27" s="7">
        <v>563.85</v>
      </c>
      <c r="N27" s="8">
        <v>651</v>
      </c>
      <c r="O27" s="9">
        <v>612.56553305311422</v>
      </c>
      <c r="P27" s="8">
        <v>17763.3</v>
      </c>
    </row>
    <row r="28" spans="2:16" ht="11.1" customHeight="1" x14ac:dyDescent="0.15">
      <c r="B28" s="7"/>
      <c r="C28" s="83">
        <v>40494</v>
      </c>
      <c r="E28" s="7">
        <v>451.5</v>
      </c>
      <c r="F28" s="8">
        <v>514.5</v>
      </c>
      <c r="G28" s="9">
        <v>482.64252692338533</v>
      </c>
      <c r="H28" s="8">
        <v>8510.1</v>
      </c>
      <c r="I28" s="7">
        <v>840</v>
      </c>
      <c r="J28" s="8">
        <v>966</v>
      </c>
      <c r="K28" s="9">
        <v>907.35260115606945</v>
      </c>
      <c r="L28" s="8">
        <v>308.5</v>
      </c>
      <c r="M28" s="7">
        <v>567</v>
      </c>
      <c r="N28" s="8">
        <v>669.9</v>
      </c>
      <c r="O28" s="9">
        <v>614.57485890200121</v>
      </c>
      <c r="P28" s="8">
        <v>10908.7</v>
      </c>
    </row>
    <row r="29" spans="2:16" ht="11.1" customHeight="1" x14ac:dyDescent="0.15">
      <c r="B29" s="7"/>
      <c r="C29" s="83">
        <v>40497</v>
      </c>
      <c r="E29" s="7">
        <v>462</v>
      </c>
      <c r="F29" s="8">
        <v>525</v>
      </c>
      <c r="G29" s="9">
        <v>493.74555185092862</v>
      </c>
      <c r="H29" s="8">
        <v>23266.799999999999</v>
      </c>
      <c r="I29" s="7">
        <v>819</v>
      </c>
      <c r="J29" s="8">
        <v>997.5</v>
      </c>
      <c r="K29" s="9">
        <v>903.94421315570378</v>
      </c>
      <c r="L29" s="8">
        <v>1720.6</v>
      </c>
      <c r="M29" s="7">
        <v>588</v>
      </c>
      <c r="N29" s="8">
        <v>682.5</v>
      </c>
      <c r="O29" s="9">
        <v>635.44379603317259</v>
      </c>
      <c r="P29" s="8">
        <v>43548.1</v>
      </c>
    </row>
    <row r="30" spans="2:16" ht="11.1" customHeight="1" x14ac:dyDescent="0.15">
      <c r="B30" s="7"/>
      <c r="C30" s="83">
        <v>40498</v>
      </c>
      <c r="E30" s="7">
        <v>462</v>
      </c>
      <c r="F30" s="8">
        <v>525</v>
      </c>
      <c r="G30" s="9">
        <v>491.99374984311874</v>
      </c>
      <c r="H30" s="8">
        <v>15341.9</v>
      </c>
      <c r="I30" s="7">
        <v>819</v>
      </c>
      <c r="J30" s="8">
        <v>997.5</v>
      </c>
      <c r="K30" s="9">
        <v>907.03240109140506</v>
      </c>
      <c r="L30" s="8">
        <v>829.2</v>
      </c>
      <c r="M30" s="7">
        <v>598.5</v>
      </c>
      <c r="N30" s="8">
        <v>682.5</v>
      </c>
      <c r="O30" s="9">
        <v>640.77383128754252</v>
      </c>
      <c r="P30" s="8">
        <v>16724.3</v>
      </c>
    </row>
    <row r="31" spans="2:16" ht="11.1" customHeight="1" x14ac:dyDescent="0.15">
      <c r="B31" s="7"/>
      <c r="C31" s="83">
        <v>40499</v>
      </c>
      <c r="E31" s="7">
        <v>462</v>
      </c>
      <c r="F31" s="8">
        <v>525</v>
      </c>
      <c r="G31" s="9">
        <v>497.15993784864617</v>
      </c>
      <c r="H31" s="8">
        <v>17782.7</v>
      </c>
      <c r="I31" s="7">
        <v>819</v>
      </c>
      <c r="J31" s="8">
        <v>997.5</v>
      </c>
      <c r="K31" s="9">
        <v>903.02875399361039</v>
      </c>
      <c r="L31" s="8">
        <v>721.8</v>
      </c>
      <c r="M31" s="7">
        <v>598.5</v>
      </c>
      <c r="N31" s="8">
        <v>683.55000000000007</v>
      </c>
      <c r="O31" s="9">
        <v>651.19570648313697</v>
      </c>
      <c r="P31" s="8">
        <v>24211.1</v>
      </c>
    </row>
    <row r="32" spans="2:16" ht="11.1" customHeight="1" x14ac:dyDescent="0.15">
      <c r="B32" s="7"/>
      <c r="C32" s="83">
        <v>40500</v>
      </c>
      <c r="E32" s="7">
        <v>462</v>
      </c>
      <c r="F32" s="8">
        <v>525</v>
      </c>
      <c r="G32" s="9">
        <v>496.76006113664715</v>
      </c>
      <c r="H32" s="8">
        <v>16328.5</v>
      </c>
      <c r="I32" s="7">
        <v>840</v>
      </c>
      <c r="J32" s="8">
        <v>997.5</v>
      </c>
      <c r="K32" s="9">
        <v>904.15608465608432</v>
      </c>
      <c r="L32" s="8">
        <v>939.7</v>
      </c>
      <c r="M32" s="7">
        <v>607.95000000000005</v>
      </c>
      <c r="N32" s="8">
        <v>693</v>
      </c>
      <c r="O32" s="9">
        <v>656.10206396838191</v>
      </c>
      <c r="P32" s="8">
        <v>15700.8</v>
      </c>
    </row>
    <row r="33" spans="2:16" ht="11.1" customHeight="1" x14ac:dyDescent="0.15">
      <c r="B33" s="7"/>
      <c r="C33" s="83">
        <v>40501</v>
      </c>
      <c r="E33" s="7">
        <v>462</v>
      </c>
      <c r="F33" s="8">
        <v>525</v>
      </c>
      <c r="G33" s="9">
        <v>500.1176501823075</v>
      </c>
      <c r="H33" s="8">
        <v>11947.5</v>
      </c>
      <c r="I33" s="7">
        <v>840</v>
      </c>
      <c r="J33" s="8">
        <v>997.5</v>
      </c>
      <c r="K33" s="9">
        <v>907.99563953488382</v>
      </c>
      <c r="L33" s="8">
        <v>716.9</v>
      </c>
      <c r="M33" s="7">
        <v>609</v>
      </c>
      <c r="N33" s="8">
        <v>709.80000000000007</v>
      </c>
      <c r="O33" s="9">
        <v>661.18549482148092</v>
      </c>
      <c r="P33" s="8">
        <v>11450.7</v>
      </c>
    </row>
    <row r="34" spans="2:16" ht="11.1" customHeight="1" x14ac:dyDescent="0.15">
      <c r="B34" s="7"/>
      <c r="C34" s="83">
        <v>40504</v>
      </c>
      <c r="E34" s="7">
        <v>483</v>
      </c>
      <c r="F34" s="8">
        <v>546</v>
      </c>
      <c r="G34" s="9">
        <v>512.81217249741394</v>
      </c>
      <c r="H34" s="8">
        <v>35700</v>
      </c>
      <c r="I34" s="7">
        <v>840</v>
      </c>
      <c r="J34" s="8">
        <v>1050</v>
      </c>
      <c r="K34" s="9">
        <v>947.88093980992574</v>
      </c>
      <c r="L34" s="8">
        <v>2513.4</v>
      </c>
      <c r="M34" s="7">
        <v>610.05000000000007</v>
      </c>
      <c r="N34" s="8">
        <v>726.6</v>
      </c>
      <c r="O34" s="9">
        <v>676.90288499546591</v>
      </c>
      <c r="P34" s="8">
        <v>54649.5</v>
      </c>
    </row>
    <row r="35" spans="2:16" ht="11.1" customHeight="1" x14ac:dyDescent="0.15">
      <c r="B35" s="7"/>
      <c r="C35" s="83">
        <v>40506</v>
      </c>
      <c r="E35" s="7">
        <v>483</v>
      </c>
      <c r="F35" s="8">
        <v>546</v>
      </c>
      <c r="G35" s="9">
        <v>515.84514348226116</v>
      </c>
      <c r="H35" s="8">
        <v>26081</v>
      </c>
      <c r="I35" s="7">
        <v>892.5</v>
      </c>
      <c r="J35" s="8">
        <v>1050</v>
      </c>
      <c r="K35" s="9">
        <v>964.257653061224</v>
      </c>
      <c r="L35" s="8">
        <v>1314.5</v>
      </c>
      <c r="M35" s="7">
        <v>619.5</v>
      </c>
      <c r="N35" s="8">
        <v>724.5</v>
      </c>
      <c r="O35" s="9">
        <v>674.58433129553657</v>
      </c>
      <c r="P35" s="8">
        <v>28925.9</v>
      </c>
    </row>
    <row r="36" spans="2:16" ht="11.1" customHeight="1" x14ac:dyDescent="0.15">
      <c r="B36" s="7"/>
      <c r="C36" s="83">
        <v>40507</v>
      </c>
      <c r="E36" s="7">
        <v>483</v>
      </c>
      <c r="F36" s="8">
        <v>546</v>
      </c>
      <c r="G36" s="9">
        <v>515.55299750037523</v>
      </c>
      <c r="H36" s="8">
        <v>13207.4</v>
      </c>
      <c r="I36" s="7">
        <v>892.5</v>
      </c>
      <c r="J36" s="8">
        <v>1050</v>
      </c>
      <c r="K36" s="9">
        <v>970.05484081988652</v>
      </c>
      <c r="L36" s="8">
        <v>845.3</v>
      </c>
      <c r="M36" s="7">
        <v>609</v>
      </c>
      <c r="N36" s="8">
        <v>724.5</v>
      </c>
      <c r="O36" s="9">
        <v>671.96220755848856</v>
      </c>
      <c r="P36" s="8">
        <v>15759.5</v>
      </c>
    </row>
    <row r="37" spans="2:16" ht="11.1" customHeight="1" x14ac:dyDescent="0.15">
      <c r="B37" s="7"/>
      <c r="C37" s="83">
        <v>40508</v>
      </c>
      <c r="E37" s="7">
        <v>481.95000000000005</v>
      </c>
      <c r="F37" s="8">
        <v>546</v>
      </c>
      <c r="G37" s="9">
        <v>514.63892314445161</v>
      </c>
      <c r="H37" s="8">
        <v>12329.9</v>
      </c>
      <c r="I37" s="7">
        <v>892.5</v>
      </c>
      <c r="J37" s="8">
        <v>1050</v>
      </c>
      <c r="K37" s="9">
        <v>968.74470684039102</v>
      </c>
      <c r="L37" s="8">
        <v>750.1</v>
      </c>
      <c r="M37" s="7">
        <v>609</v>
      </c>
      <c r="N37" s="8">
        <v>714</v>
      </c>
      <c r="O37" s="9">
        <v>661.13651501178401</v>
      </c>
      <c r="P37" s="8">
        <v>21921.8</v>
      </c>
    </row>
    <row r="38" spans="2:16" ht="11.1" customHeight="1" x14ac:dyDescent="0.15">
      <c r="B38" s="7"/>
      <c r="C38" s="83">
        <v>40511</v>
      </c>
      <c r="E38" s="7">
        <v>472.5</v>
      </c>
      <c r="F38" s="8">
        <v>546</v>
      </c>
      <c r="G38" s="9">
        <v>512.78175774077124</v>
      </c>
      <c r="H38" s="8">
        <v>32904.5</v>
      </c>
      <c r="I38" s="7">
        <v>840</v>
      </c>
      <c r="J38" s="8">
        <v>1008</v>
      </c>
      <c r="K38" s="9">
        <v>943.74464166108521</v>
      </c>
      <c r="L38" s="8">
        <v>1894.6</v>
      </c>
      <c r="M38" s="7">
        <v>619.5</v>
      </c>
      <c r="N38" s="8">
        <v>705.6</v>
      </c>
      <c r="O38" s="9">
        <v>661.94672423370616</v>
      </c>
      <c r="P38" s="8">
        <v>54776.5</v>
      </c>
    </row>
    <row r="39" spans="2:16" ht="11.1" customHeight="1" x14ac:dyDescent="0.15">
      <c r="B39" s="10"/>
      <c r="C39" s="84">
        <v>40512</v>
      </c>
      <c r="D39" s="12"/>
      <c r="E39" s="10">
        <v>472.5</v>
      </c>
      <c r="F39" s="11">
        <v>546</v>
      </c>
      <c r="G39" s="12">
        <v>510.15065598309411</v>
      </c>
      <c r="H39" s="11">
        <v>15023.7</v>
      </c>
      <c r="I39" s="10">
        <v>882</v>
      </c>
      <c r="J39" s="11">
        <v>1008</v>
      </c>
      <c r="K39" s="12">
        <v>941.94495412844037</v>
      </c>
      <c r="L39" s="11">
        <v>586.1</v>
      </c>
      <c r="M39" s="10">
        <v>625.80000000000007</v>
      </c>
      <c r="N39" s="11">
        <v>693</v>
      </c>
      <c r="O39" s="12">
        <v>652.56933992689744</v>
      </c>
      <c r="P39" s="11">
        <v>18416.2</v>
      </c>
    </row>
  </sheetData>
  <mergeCells count="3"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P35"/>
  <sheetViews>
    <sheetView zoomScaleNormal="100" workbookViewId="0">
      <selection activeCell="O22" sqref="O22"/>
    </sheetView>
  </sheetViews>
  <sheetFormatPr defaultColWidth="7.5" defaultRowHeight="12" x14ac:dyDescent="0.15"/>
  <cols>
    <col min="1" max="2" width="3.875" style="565" customWidth="1"/>
    <col min="3" max="4" width="3.125" style="565" customWidth="1"/>
    <col min="5" max="5" width="10.625" style="565" customWidth="1"/>
    <col min="6" max="6" width="8.625" style="565" customWidth="1"/>
    <col min="7" max="7" width="10.625" style="565" customWidth="1"/>
    <col min="8" max="8" width="8.625" style="565" customWidth="1"/>
    <col min="9" max="9" width="10.625" style="565" customWidth="1"/>
    <col min="10" max="10" width="8.625" style="565" customWidth="1"/>
    <col min="11" max="11" width="10.625" style="565" customWidth="1"/>
    <col min="12" max="12" width="8.625" style="565" customWidth="1"/>
    <col min="13" max="13" width="10.625" style="565" customWidth="1"/>
    <col min="14" max="14" width="8.625" style="565" customWidth="1"/>
    <col min="15" max="15" width="10.625" style="565" customWidth="1"/>
    <col min="16" max="16" width="8.625" style="565" customWidth="1"/>
    <col min="17" max="16384" width="7.5" style="565"/>
  </cols>
  <sheetData>
    <row r="2" spans="2:16" ht="12.75" customHeight="1" x14ac:dyDescent="0.15"/>
    <row r="3" spans="2:16" ht="21" x14ac:dyDescent="0.15">
      <c r="B3" s="566" t="s">
        <v>212</v>
      </c>
    </row>
    <row r="4" spans="2:16" x14ac:dyDescent="0.15">
      <c r="P4" s="565" t="s">
        <v>467</v>
      </c>
    </row>
    <row r="5" spans="2:16" x14ac:dyDescent="0.15"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567"/>
    </row>
    <row r="6" spans="2:16" ht="17.25" customHeight="1" x14ac:dyDescent="0.15">
      <c r="B6" s="568"/>
      <c r="C6" s="633" t="s">
        <v>468</v>
      </c>
      <c r="D6" s="634"/>
      <c r="E6" s="633" t="s">
        <v>469</v>
      </c>
      <c r="F6" s="638"/>
      <c r="G6" s="633" t="s">
        <v>470</v>
      </c>
      <c r="H6" s="634"/>
      <c r="I6" s="638" t="s">
        <v>471</v>
      </c>
      <c r="J6" s="638"/>
      <c r="K6" s="633" t="s">
        <v>472</v>
      </c>
      <c r="L6" s="634"/>
      <c r="M6" s="633" t="s">
        <v>473</v>
      </c>
      <c r="N6" s="634"/>
      <c r="O6" s="633" t="s">
        <v>474</v>
      </c>
      <c r="P6" s="634"/>
    </row>
    <row r="7" spans="2:16" ht="17.25" customHeight="1" x14ac:dyDescent="0.15">
      <c r="B7" s="635" t="s">
        <v>475</v>
      </c>
      <c r="C7" s="636"/>
      <c r="D7" s="637"/>
      <c r="E7" s="569" t="s">
        <v>476</v>
      </c>
      <c r="F7" s="570" t="s">
        <v>477</v>
      </c>
      <c r="G7" s="569" t="s">
        <v>476</v>
      </c>
      <c r="H7" s="570" t="s">
        <v>477</v>
      </c>
      <c r="I7" s="571" t="s">
        <v>476</v>
      </c>
      <c r="J7" s="570" t="s">
        <v>477</v>
      </c>
      <c r="K7" s="571" t="s">
        <v>476</v>
      </c>
      <c r="L7" s="570" t="s">
        <v>477</v>
      </c>
      <c r="M7" s="571" t="s">
        <v>476</v>
      </c>
      <c r="N7" s="570" t="s">
        <v>477</v>
      </c>
      <c r="O7" s="571" t="s">
        <v>476</v>
      </c>
      <c r="P7" s="570" t="s">
        <v>477</v>
      </c>
    </row>
    <row r="8" spans="2:16" ht="17.25" customHeight="1" x14ac:dyDescent="0.15">
      <c r="B8" s="568" t="s">
        <v>478</v>
      </c>
      <c r="C8" s="572">
        <v>11</v>
      </c>
      <c r="D8" s="565" t="s">
        <v>31</v>
      </c>
      <c r="E8" s="573">
        <v>127169.59999999999</v>
      </c>
      <c r="F8" s="574">
        <v>432.54965986394552</v>
      </c>
      <c r="G8" s="573">
        <v>45303.199999999997</v>
      </c>
      <c r="H8" s="574">
        <v>154.09251700680272</v>
      </c>
      <c r="I8" s="575">
        <v>28517.4</v>
      </c>
      <c r="J8" s="574">
        <v>96.997959183673473</v>
      </c>
      <c r="K8" s="575">
        <v>23341.1</v>
      </c>
      <c r="L8" s="574">
        <v>79.391496598639449</v>
      </c>
      <c r="M8" s="575">
        <v>9368.5</v>
      </c>
      <c r="N8" s="574">
        <v>31.8656462585034</v>
      </c>
      <c r="O8" s="575">
        <v>20639.400000000001</v>
      </c>
      <c r="P8" s="574">
        <v>70.20204081632653</v>
      </c>
    </row>
    <row r="9" spans="2:16" ht="17.25" customHeight="1" x14ac:dyDescent="0.15">
      <c r="B9" s="568"/>
      <c r="C9" s="572">
        <v>12</v>
      </c>
      <c r="E9" s="573">
        <v>115343.2</v>
      </c>
      <c r="F9" s="574">
        <v>385.76321070234115</v>
      </c>
      <c r="G9" s="573">
        <v>43074.5</v>
      </c>
      <c r="H9" s="574">
        <v>144.06187290969899</v>
      </c>
      <c r="I9" s="575">
        <v>24458.5</v>
      </c>
      <c r="J9" s="574">
        <v>81.8010033444816</v>
      </c>
      <c r="K9" s="575">
        <v>22777.3</v>
      </c>
      <c r="L9" s="574">
        <v>76.178260869565221</v>
      </c>
      <c r="M9" s="575">
        <v>10377.9</v>
      </c>
      <c r="N9" s="574">
        <v>34.708695652173908</v>
      </c>
      <c r="O9" s="575">
        <v>14655</v>
      </c>
      <c r="P9" s="574">
        <v>49.013377926421406</v>
      </c>
    </row>
    <row r="10" spans="2:16" ht="17.25" customHeight="1" x14ac:dyDescent="0.15">
      <c r="B10" s="568"/>
      <c r="C10" s="572">
        <v>13</v>
      </c>
      <c r="E10" s="573">
        <v>95428.099999999991</v>
      </c>
      <c r="F10" s="574">
        <v>321.30673400673396</v>
      </c>
      <c r="G10" s="573">
        <v>29264.6</v>
      </c>
      <c r="H10" s="574">
        <v>98.534006734006724</v>
      </c>
      <c r="I10" s="575">
        <v>22538</v>
      </c>
      <c r="J10" s="574">
        <v>75.885521885521882</v>
      </c>
      <c r="K10" s="575">
        <v>20524.3</v>
      </c>
      <c r="L10" s="574">
        <v>69.105387205387203</v>
      </c>
      <c r="M10" s="575">
        <v>10411.599999999999</v>
      </c>
      <c r="N10" s="574">
        <v>35.055892255892253</v>
      </c>
      <c r="O10" s="575">
        <v>12689.6</v>
      </c>
      <c r="P10" s="574">
        <v>42.725925925925928</v>
      </c>
    </row>
    <row r="11" spans="2:16" ht="17.25" customHeight="1" x14ac:dyDescent="0.15">
      <c r="B11" s="568"/>
      <c r="C11" s="572">
        <v>14</v>
      </c>
      <c r="E11" s="573">
        <v>83990.599999999991</v>
      </c>
      <c r="F11" s="574">
        <v>287.63904109589038</v>
      </c>
      <c r="G11" s="573">
        <v>28004.7</v>
      </c>
      <c r="H11" s="574">
        <v>95.906506849315065</v>
      </c>
      <c r="I11" s="575">
        <v>19049.900000000001</v>
      </c>
      <c r="J11" s="574">
        <v>65.239383561643834</v>
      </c>
      <c r="K11" s="575">
        <v>12400.2</v>
      </c>
      <c r="L11" s="574">
        <v>42.466438356164389</v>
      </c>
      <c r="M11" s="575">
        <v>10491.8</v>
      </c>
      <c r="N11" s="574">
        <v>35.930821917808217</v>
      </c>
      <c r="O11" s="575">
        <v>14044</v>
      </c>
      <c r="P11" s="574">
        <v>48.095890410958901</v>
      </c>
    </row>
    <row r="12" spans="2:16" ht="17.25" customHeight="1" x14ac:dyDescent="0.15">
      <c r="B12" s="568"/>
      <c r="C12" s="572">
        <v>15</v>
      </c>
      <c r="E12" s="573">
        <v>78703.199999999997</v>
      </c>
      <c r="F12" s="574">
        <v>266.79050847457626</v>
      </c>
      <c r="G12" s="573">
        <v>26216.400000000001</v>
      </c>
      <c r="H12" s="574">
        <v>88.869152542372888</v>
      </c>
      <c r="I12" s="575">
        <v>16989.3</v>
      </c>
      <c r="J12" s="574">
        <v>57.590847457627113</v>
      </c>
      <c r="K12" s="575">
        <v>13064</v>
      </c>
      <c r="L12" s="574">
        <v>44.284745762711864</v>
      </c>
      <c r="M12" s="575">
        <v>8868</v>
      </c>
      <c r="N12" s="574">
        <v>30.061016949152542</v>
      </c>
      <c r="O12" s="575">
        <v>13565.5</v>
      </c>
      <c r="P12" s="574">
        <v>45.984745762711867</v>
      </c>
    </row>
    <row r="13" spans="2:16" ht="17.25" customHeight="1" x14ac:dyDescent="0.15">
      <c r="B13" s="568"/>
      <c r="C13" s="572">
        <v>16</v>
      </c>
      <c r="E13" s="573">
        <v>71151.899999999994</v>
      </c>
      <c r="F13" s="574">
        <v>244.5082474226804</v>
      </c>
      <c r="G13" s="573">
        <v>24839.5</v>
      </c>
      <c r="H13" s="574">
        <v>85.359106529209626</v>
      </c>
      <c r="I13" s="575">
        <v>14871.8</v>
      </c>
      <c r="J13" s="574">
        <v>51.105841924398625</v>
      </c>
      <c r="K13" s="575">
        <v>9213.4</v>
      </c>
      <c r="L13" s="574">
        <v>31.661168384879723</v>
      </c>
      <c r="M13" s="575">
        <v>8782.5</v>
      </c>
      <c r="N13" s="574">
        <v>30.180412371134022</v>
      </c>
      <c r="O13" s="575">
        <v>13444.7</v>
      </c>
      <c r="P13" s="574">
        <v>46.20171821305842</v>
      </c>
    </row>
    <row r="14" spans="2:16" ht="17.25" customHeight="1" x14ac:dyDescent="0.15">
      <c r="B14" s="568"/>
      <c r="C14" s="572">
        <v>17</v>
      </c>
      <c r="E14" s="573">
        <v>75701.100000000006</v>
      </c>
      <c r="F14" s="574">
        <v>258.3655290102389</v>
      </c>
      <c r="G14" s="573">
        <v>24935.200000000001</v>
      </c>
      <c r="H14" s="574">
        <v>85.103071672354957</v>
      </c>
      <c r="I14" s="575">
        <v>16495.3</v>
      </c>
      <c r="J14" s="574">
        <v>56.297952218430034</v>
      </c>
      <c r="K14" s="575">
        <v>8273.1</v>
      </c>
      <c r="L14" s="574">
        <v>28.235836177474404</v>
      </c>
      <c r="M14" s="575">
        <v>10254.6</v>
      </c>
      <c r="N14" s="574">
        <v>34.998634812286689</v>
      </c>
      <c r="O14" s="575">
        <v>15742.9</v>
      </c>
      <c r="P14" s="574">
        <v>53.730034129692832</v>
      </c>
    </row>
    <row r="15" spans="2:16" ht="17.25" customHeight="1" x14ac:dyDescent="0.15">
      <c r="B15" s="568"/>
      <c r="C15" s="572">
        <v>18</v>
      </c>
      <c r="E15" s="573">
        <v>81950.600000000006</v>
      </c>
      <c r="F15" s="574">
        <v>279.69488054607513</v>
      </c>
      <c r="G15" s="573">
        <v>25202</v>
      </c>
      <c r="H15" s="574">
        <v>86.0136518771331</v>
      </c>
      <c r="I15" s="575">
        <v>19985.5</v>
      </c>
      <c r="J15" s="574">
        <v>68.209897610921502</v>
      </c>
      <c r="K15" s="575">
        <v>8647.2999999999993</v>
      </c>
      <c r="L15" s="574">
        <v>29.512969283276448</v>
      </c>
      <c r="M15" s="575">
        <v>10711.5</v>
      </c>
      <c r="N15" s="574">
        <v>36.558020477815703</v>
      </c>
      <c r="O15" s="575">
        <v>17404.3</v>
      </c>
      <c r="P15" s="574">
        <v>59.400341296928325</v>
      </c>
    </row>
    <row r="16" spans="2:16" ht="17.25" customHeight="1" x14ac:dyDescent="0.15">
      <c r="B16" s="568"/>
      <c r="C16" s="572">
        <v>19</v>
      </c>
      <c r="E16" s="573">
        <v>77269.7</v>
      </c>
      <c r="F16" s="574">
        <v>263.71911262798636</v>
      </c>
      <c r="G16" s="573">
        <v>22706</v>
      </c>
      <c r="H16" s="574">
        <v>77.49488054607508</v>
      </c>
      <c r="I16" s="575">
        <v>19480.900000000001</v>
      </c>
      <c r="J16" s="574">
        <v>66.487713310580205</v>
      </c>
      <c r="K16" s="575">
        <v>7071.7</v>
      </c>
      <c r="L16" s="574">
        <v>24.135494880546073</v>
      </c>
      <c r="M16" s="575">
        <v>10633.2</v>
      </c>
      <c r="N16" s="574">
        <v>36.290784982935158</v>
      </c>
      <c r="O16" s="575">
        <v>17377.900000000001</v>
      </c>
      <c r="P16" s="574">
        <v>59.310238907849836</v>
      </c>
    </row>
    <row r="17" spans="2:16" ht="17.25" customHeight="1" x14ac:dyDescent="0.15">
      <c r="B17" s="568"/>
      <c r="C17" s="572">
        <v>20</v>
      </c>
      <c r="E17" s="573">
        <v>77813.200000000012</v>
      </c>
      <c r="F17" s="574">
        <v>268.32137931034487</v>
      </c>
      <c r="G17" s="573">
        <v>23730.1</v>
      </c>
      <c r="H17" s="574">
        <v>81.827931034482759</v>
      </c>
      <c r="I17" s="575">
        <v>18269.7</v>
      </c>
      <c r="J17" s="574">
        <v>62.99896551724138</v>
      </c>
      <c r="K17" s="575">
        <v>6551.4999999999991</v>
      </c>
      <c r="L17" s="574">
        <v>22.591379310344823</v>
      </c>
      <c r="M17" s="575">
        <v>12611.900000000001</v>
      </c>
      <c r="N17" s="574">
        <v>43.489310344827594</v>
      </c>
      <c r="O17" s="575">
        <v>16650</v>
      </c>
      <c r="P17" s="574">
        <v>57.413793103448278</v>
      </c>
    </row>
    <row r="18" spans="2:16" ht="17.25" customHeight="1" x14ac:dyDescent="0.15">
      <c r="B18" s="576"/>
      <c r="C18" s="571">
        <v>21</v>
      </c>
      <c r="D18" s="567"/>
      <c r="E18" s="577">
        <v>81887.5</v>
      </c>
      <c r="F18" s="578">
        <v>280.43664383561645</v>
      </c>
      <c r="G18" s="577">
        <v>24256.199999999997</v>
      </c>
      <c r="H18" s="578">
        <v>83.069178082191769</v>
      </c>
      <c r="I18" s="579">
        <v>19630.100000000002</v>
      </c>
      <c r="J18" s="578">
        <v>67.226369863013701</v>
      </c>
      <c r="K18" s="579">
        <v>6553.5</v>
      </c>
      <c r="L18" s="578">
        <v>22.443493150684933</v>
      </c>
      <c r="M18" s="579">
        <v>13278.8</v>
      </c>
      <c r="N18" s="578">
        <v>45.475342465753421</v>
      </c>
      <c r="O18" s="579">
        <v>18168.900000000001</v>
      </c>
      <c r="P18" s="578">
        <v>62.222260273972609</v>
      </c>
    </row>
    <row r="19" spans="2:16" ht="17.25" customHeight="1" x14ac:dyDescent="0.15">
      <c r="B19" s="580" t="s">
        <v>176</v>
      </c>
      <c r="C19" s="572">
        <v>9</v>
      </c>
      <c r="D19" s="565" t="s">
        <v>54</v>
      </c>
      <c r="E19" s="581">
        <v>6534.6999999999989</v>
      </c>
      <c r="F19" s="575">
        <v>284.11739130434779</v>
      </c>
      <c r="G19" s="581">
        <v>1918.6999999999998</v>
      </c>
      <c r="H19" s="575">
        <v>83.421739130434773</v>
      </c>
      <c r="I19" s="581">
        <v>1656.5</v>
      </c>
      <c r="J19" s="575">
        <v>72.021739130434781</v>
      </c>
      <c r="K19" s="581">
        <v>522.79999999999995</v>
      </c>
      <c r="L19" s="581">
        <v>22.730434782608693</v>
      </c>
      <c r="M19" s="581">
        <v>1078.0999999999999</v>
      </c>
      <c r="N19" s="581">
        <v>46.873913043478254</v>
      </c>
      <c r="O19" s="581">
        <v>1358.6</v>
      </c>
      <c r="P19" s="581">
        <v>59.0695652173913</v>
      </c>
    </row>
    <row r="20" spans="2:16" ht="17.25" customHeight="1" x14ac:dyDescent="0.15">
      <c r="B20" s="580"/>
      <c r="C20" s="572">
        <v>10</v>
      </c>
      <c r="E20" s="574">
        <v>7168.7</v>
      </c>
      <c r="F20" s="575">
        <v>275.71923076923076</v>
      </c>
      <c r="G20" s="574">
        <v>1926.3</v>
      </c>
      <c r="H20" s="575">
        <v>74.08846153846153</v>
      </c>
      <c r="I20" s="574">
        <v>1817.5</v>
      </c>
      <c r="J20" s="575">
        <v>69.90384615384616</v>
      </c>
      <c r="K20" s="574">
        <v>536.79999999999995</v>
      </c>
      <c r="L20" s="574">
        <v>20.646153846153844</v>
      </c>
      <c r="M20" s="574">
        <v>1232.4000000000001</v>
      </c>
      <c r="N20" s="574">
        <v>47.400000000000006</v>
      </c>
      <c r="O20" s="574">
        <v>1655.7</v>
      </c>
      <c r="P20" s="574">
        <v>63.680769230769229</v>
      </c>
    </row>
    <row r="21" spans="2:16" ht="17.25" customHeight="1" x14ac:dyDescent="0.15">
      <c r="B21" s="580"/>
      <c r="C21" s="572">
        <v>11</v>
      </c>
      <c r="D21" s="582"/>
      <c r="E21" s="574">
        <v>7171.7</v>
      </c>
      <c r="F21" s="575">
        <v>311.81304347826085</v>
      </c>
      <c r="G21" s="574">
        <v>2126</v>
      </c>
      <c r="H21" s="575">
        <v>92.434782608695656</v>
      </c>
      <c r="I21" s="574">
        <v>1724.8999999999999</v>
      </c>
      <c r="J21" s="575">
        <v>74.995652173913044</v>
      </c>
      <c r="K21" s="574">
        <v>523.6</v>
      </c>
      <c r="L21" s="574">
        <v>22.765217391304351</v>
      </c>
      <c r="M21" s="574">
        <v>1142.2</v>
      </c>
      <c r="N21" s="574">
        <v>49.660869565217396</v>
      </c>
      <c r="O21" s="574">
        <v>1655</v>
      </c>
      <c r="P21" s="574">
        <v>71.956521739130437</v>
      </c>
    </row>
    <row r="22" spans="2:16" ht="17.25" customHeight="1" x14ac:dyDescent="0.15">
      <c r="B22" s="580"/>
      <c r="C22" s="572">
        <v>12</v>
      </c>
      <c r="D22" s="582"/>
      <c r="E22" s="574">
        <v>9016.9000000000015</v>
      </c>
      <c r="F22" s="575">
        <v>392.03913043478269</v>
      </c>
      <c r="G22" s="574">
        <v>3257.8999999999996</v>
      </c>
      <c r="H22" s="575">
        <v>141.64782608695651</v>
      </c>
      <c r="I22" s="574">
        <v>1974.1999999999998</v>
      </c>
      <c r="J22" s="575">
        <v>85.834782608695647</v>
      </c>
      <c r="K22" s="574">
        <v>616.50000000000011</v>
      </c>
      <c r="L22" s="574">
        <v>26.804347826086961</v>
      </c>
      <c r="M22" s="574">
        <v>1214.5999999999999</v>
      </c>
      <c r="N22" s="574">
        <v>52.80869565217391</v>
      </c>
      <c r="O22" s="574">
        <v>1953.7000000000003</v>
      </c>
      <c r="P22" s="574">
        <v>84.943478260869583</v>
      </c>
    </row>
    <row r="23" spans="2:16" ht="17.25" customHeight="1" x14ac:dyDescent="0.15">
      <c r="B23" s="580" t="s">
        <v>175</v>
      </c>
      <c r="C23" s="572">
        <v>1</v>
      </c>
      <c r="D23" s="582" t="s">
        <v>54</v>
      </c>
      <c r="E23" s="574">
        <v>6352.9</v>
      </c>
      <c r="F23" s="575">
        <v>317.64499999999998</v>
      </c>
      <c r="G23" s="574">
        <v>1747.1999999999998</v>
      </c>
      <c r="H23" s="575">
        <v>87.359999999999985</v>
      </c>
      <c r="I23" s="574">
        <v>1621.6999999999998</v>
      </c>
      <c r="J23" s="575">
        <v>81.084999999999994</v>
      </c>
      <c r="K23" s="574">
        <v>489.4</v>
      </c>
      <c r="L23" s="574">
        <v>24.47</v>
      </c>
      <c r="M23" s="574">
        <v>1056.0999999999999</v>
      </c>
      <c r="N23" s="574">
        <v>52.804999999999993</v>
      </c>
      <c r="O23" s="574">
        <v>1438.5</v>
      </c>
      <c r="P23" s="574">
        <v>71.924999999999997</v>
      </c>
    </row>
    <row r="24" spans="2:16" ht="17.25" customHeight="1" x14ac:dyDescent="0.15">
      <c r="B24" s="580"/>
      <c r="C24" s="572">
        <v>2</v>
      </c>
      <c r="D24" s="582"/>
      <c r="E24" s="574">
        <v>6305.1999999999989</v>
      </c>
      <c r="F24" s="575">
        <v>274.13913043478254</v>
      </c>
      <c r="G24" s="574">
        <v>1729.4</v>
      </c>
      <c r="H24" s="575">
        <v>75.19130434782609</v>
      </c>
      <c r="I24" s="574">
        <v>1570.3999999999999</v>
      </c>
      <c r="J24" s="575">
        <v>68.278260869565216</v>
      </c>
      <c r="K24" s="574">
        <v>473</v>
      </c>
      <c r="L24" s="574">
        <v>20.565217391304348</v>
      </c>
      <c r="M24" s="574">
        <v>990.40000000000009</v>
      </c>
      <c r="N24" s="574">
        <v>43.060869565217395</v>
      </c>
      <c r="O24" s="574">
        <v>1541.9999999999998</v>
      </c>
      <c r="P24" s="574">
        <v>67.043478260869549</v>
      </c>
    </row>
    <row r="25" spans="2:16" ht="17.25" customHeight="1" x14ac:dyDescent="0.15">
      <c r="B25" s="580"/>
      <c r="C25" s="572">
        <v>3</v>
      </c>
      <c r="D25" s="582"/>
      <c r="E25" s="574">
        <v>7052.2000000000007</v>
      </c>
      <c r="F25" s="575">
        <v>271.23846153846159</v>
      </c>
      <c r="G25" s="574">
        <v>1871.3999999999999</v>
      </c>
      <c r="H25" s="575">
        <v>71.976923076923072</v>
      </c>
      <c r="I25" s="574">
        <v>1740.7000000000003</v>
      </c>
      <c r="J25" s="575">
        <v>66.950000000000017</v>
      </c>
      <c r="K25" s="574">
        <v>590.09999999999991</v>
      </c>
      <c r="L25" s="574">
        <v>22.696153846153841</v>
      </c>
      <c r="M25" s="574">
        <v>1146.5</v>
      </c>
      <c r="N25" s="574">
        <v>44.096153846153847</v>
      </c>
      <c r="O25" s="574">
        <v>1703.5</v>
      </c>
      <c r="P25" s="574">
        <v>65.519230769230774</v>
      </c>
    </row>
    <row r="26" spans="2:16" ht="17.25" customHeight="1" x14ac:dyDescent="0.15">
      <c r="B26" s="580"/>
      <c r="C26" s="572">
        <v>4</v>
      </c>
      <c r="D26" s="582"/>
      <c r="E26" s="574">
        <v>7194.1</v>
      </c>
      <c r="F26" s="575">
        <v>287.76400000000001</v>
      </c>
      <c r="G26" s="574">
        <v>2014.4</v>
      </c>
      <c r="H26" s="575">
        <v>80.576000000000008</v>
      </c>
      <c r="I26" s="574">
        <v>1656.5</v>
      </c>
      <c r="J26" s="575">
        <v>66.260000000000005</v>
      </c>
      <c r="K26" s="574">
        <v>601.69999999999993</v>
      </c>
      <c r="L26" s="574">
        <v>24.067999999999998</v>
      </c>
      <c r="M26" s="574">
        <v>1166.7</v>
      </c>
      <c r="N26" s="574">
        <v>46.667999999999999</v>
      </c>
      <c r="O26" s="574">
        <v>1754.8000000000002</v>
      </c>
      <c r="P26" s="574">
        <v>70.192000000000007</v>
      </c>
    </row>
    <row r="27" spans="2:16" ht="17.25" customHeight="1" x14ac:dyDescent="0.15">
      <c r="B27" s="580"/>
      <c r="C27" s="572">
        <v>5</v>
      </c>
      <c r="D27" s="582"/>
      <c r="E27" s="574">
        <v>6715.6</v>
      </c>
      <c r="F27" s="575">
        <v>291.98260869565217</v>
      </c>
      <c r="G27" s="574">
        <v>1768.2000000000003</v>
      </c>
      <c r="H27" s="575">
        <v>76.878260869565224</v>
      </c>
      <c r="I27" s="574">
        <v>1565.1999999999998</v>
      </c>
      <c r="J27" s="575">
        <v>68.052173913043475</v>
      </c>
      <c r="K27" s="574">
        <v>575.5</v>
      </c>
      <c r="L27" s="574">
        <v>25.021739130434781</v>
      </c>
      <c r="M27" s="574">
        <v>1135.5</v>
      </c>
      <c r="N27" s="574">
        <v>49.369565217391305</v>
      </c>
      <c r="O27" s="574">
        <v>1671.2</v>
      </c>
      <c r="P27" s="574">
        <v>72.660869565217396</v>
      </c>
    </row>
    <row r="28" spans="2:16" ht="17.25" customHeight="1" x14ac:dyDescent="0.15">
      <c r="B28" s="580"/>
      <c r="C28" s="572">
        <v>6</v>
      </c>
      <c r="D28" s="582"/>
      <c r="E28" s="574">
        <v>6629.2999999999993</v>
      </c>
      <c r="F28" s="575">
        <v>254.97307692307689</v>
      </c>
      <c r="G28" s="574">
        <v>1746.8999999999999</v>
      </c>
      <c r="H28" s="575">
        <v>67.188461538461539</v>
      </c>
      <c r="I28" s="574">
        <v>1510.7</v>
      </c>
      <c r="J28" s="575">
        <v>58.103846153846156</v>
      </c>
      <c r="K28" s="574">
        <v>574.9</v>
      </c>
      <c r="L28" s="574">
        <v>22.111538461538462</v>
      </c>
      <c r="M28" s="574">
        <v>1181.2</v>
      </c>
      <c r="N28" s="574">
        <v>45.430769230769229</v>
      </c>
      <c r="O28" s="574">
        <v>1615.6000000000004</v>
      </c>
      <c r="P28" s="574">
        <v>62.138461538461556</v>
      </c>
    </row>
    <row r="29" spans="2:16" ht="17.25" customHeight="1" x14ac:dyDescent="0.15">
      <c r="B29" s="580"/>
      <c r="C29" s="572">
        <v>7</v>
      </c>
      <c r="D29" s="582"/>
      <c r="E29" s="574">
        <v>9444.7999999999993</v>
      </c>
      <c r="F29" s="575">
        <v>363.26153846153841</v>
      </c>
      <c r="G29" s="574">
        <v>4480.9000000000005</v>
      </c>
      <c r="H29" s="575">
        <v>172.34230769230771</v>
      </c>
      <c r="I29" s="574">
        <v>1443.1</v>
      </c>
      <c r="J29" s="575">
        <v>55.503846153846148</v>
      </c>
      <c r="K29" s="574">
        <v>572.70000000000005</v>
      </c>
      <c r="L29" s="574">
        <v>22.026923076923079</v>
      </c>
      <c r="M29" s="574">
        <v>1190.5</v>
      </c>
      <c r="N29" s="574">
        <v>45.78846153846154</v>
      </c>
      <c r="O29" s="574">
        <v>1757.5999999999997</v>
      </c>
      <c r="P29" s="574">
        <v>67.599999999999994</v>
      </c>
    </row>
    <row r="30" spans="2:16" ht="17.25" customHeight="1" x14ac:dyDescent="0.15">
      <c r="B30" s="580"/>
      <c r="C30" s="572">
        <v>8</v>
      </c>
      <c r="D30" s="582"/>
      <c r="E30" s="574">
        <v>9370.5000000000018</v>
      </c>
      <c r="F30" s="575">
        <v>360.40384615384625</v>
      </c>
      <c r="G30" s="574">
        <v>4556.7000000000007</v>
      </c>
      <c r="H30" s="575">
        <v>175.25769230769234</v>
      </c>
      <c r="I30" s="574">
        <v>1419.5</v>
      </c>
      <c r="J30" s="575">
        <v>54.596153846153847</v>
      </c>
      <c r="K30" s="574">
        <v>532.4</v>
      </c>
      <c r="L30" s="574">
        <v>20.476923076923075</v>
      </c>
      <c r="M30" s="574">
        <v>1143</v>
      </c>
      <c r="N30" s="574">
        <v>43.96153846153846</v>
      </c>
      <c r="O30" s="574">
        <v>1718.9</v>
      </c>
      <c r="P30" s="574">
        <v>66.111538461538458</v>
      </c>
    </row>
    <row r="31" spans="2:16" ht="17.25" customHeight="1" x14ac:dyDescent="0.15">
      <c r="B31" s="569"/>
      <c r="C31" s="571">
        <v>9</v>
      </c>
      <c r="D31" s="567"/>
      <c r="E31" s="578">
        <v>9257.9999999999982</v>
      </c>
      <c r="F31" s="579">
        <v>385.74999999999994</v>
      </c>
      <c r="G31" s="578">
        <v>4275.6000000000004</v>
      </c>
      <c r="H31" s="579">
        <v>178.15</v>
      </c>
      <c r="I31" s="578">
        <v>1450.8999999999999</v>
      </c>
      <c r="J31" s="579">
        <v>60.454166666666659</v>
      </c>
      <c r="K31" s="578">
        <v>580.99999999999989</v>
      </c>
      <c r="L31" s="578">
        <v>24.208333333333329</v>
      </c>
      <c r="M31" s="578">
        <v>1330.6</v>
      </c>
      <c r="N31" s="578">
        <v>55.441666666666663</v>
      </c>
      <c r="O31" s="578">
        <v>1619.9000000000005</v>
      </c>
      <c r="P31" s="578">
        <v>67.495833333333351</v>
      </c>
    </row>
    <row r="32" spans="2:16" ht="14.25" customHeight="1" x14ac:dyDescent="0.15">
      <c r="B32" s="582"/>
      <c r="C32" s="582"/>
      <c r="D32" s="582"/>
      <c r="E32" s="583"/>
      <c r="F32" s="582"/>
      <c r="G32" s="583"/>
      <c r="H32" s="582"/>
      <c r="I32" s="583"/>
      <c r="J32" s="582"/>
      <c r="K32" s="583"/>
      <c r="L32" s="582"/>
      <c r="M32" s="582"/>
    </row>
    <row r="33" spans="1:4" ht="14.25" customHeight="1" x14ac:dyDescent="0.15">
      <c r="C33" s="584" t="s">
        <v>479</v>
      </c>
      <c r="D33" s="565" t="s">
        <v>480</v>
      </c>
    </row>
    <row r="34" spans="1:4" ht="14.25" customHeight="1" x14ac:dyDescent="0.15">
      <c r="C34" s="585" t="s">
        <v>32</v>
      </c>
      <c r="D34" s="565" t="s">
        <v>481</v>
      </c>
    </row>
    <row r="35" spans="1:4" x14ac:dyDescent="0.15">
      <c r="A35" s="565" t="s">
        <v>482</v>
      </c>
      <c r="C35" s="585" t="s">
        <v>450</v>
      </c>
      <c r="D35" s="565" t="s">
        <v>483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7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E18:L50"/>
  <sheetViews>
    <sheetView zoomScale="50" zoomScaleNormal="50" workbookViewId="0">
      <selection activeCell="H21" sqref="H21"/>
    </sheetView>
  </sheetViews>
  <sheetFormatPr defaultRowHeight="13.5" x14ac:dyDescent="0.15"/>
  <cols>
    <col min="1" max="1" width="1.875" style="589" customWidth="1"/>
    <col min="2" max="2" width="2.5" style="589" customWidth="1"/>
    <col min="3" max="3" width="9" style="589"/>
    <col min="4" max="4" width="8" style="589" customWidth="1"/>
    <col min="5" max="5" width="9" style="589" customWidth="1"/>
    <col min="6" max="6" width="9.5" style="589" customWidth="1"/>
    <col min="7" max="8" width="9" style="589"/>
    <col min="9" max="9" width="10" style="589" customWidth="1"/>
    <col min="10" max="16384" width="9" style="589"/>
  </cols>
  <sheetData>
    <row r="18" spans="6:12" x14ac:dyDescent="0.15">
      <c r="F18" s="586"/>
      <c r="G18" s="587"/>
      <c r="H18" s="587"/>
      <c r="I18" s="587"/>
      <c r="J18" s="587"/>
      <c r="K18" s="587"/>
      <c r="L18" s="588"/>
    </row>
    <row r="19" spans="6:12" x14ac:dyDescent="0.15">
      <c r="F19" s="590"/>
      <c r="G19" s="591"/>
      <c r="H19" s="591"/>
      <c r="I19" s="591" t="s">
        <v>484</v>
      </c>
      <c r="J19" s="591"/>
      <c r="K19" s="591"/>
      <c r="L19" s="592"/>
    </row>
    <row r="20" spans="6:12" x14ac:dyDescent="0.15">
      <c r="F20" s="590"/>
      <c r="G20" s="591"/>
      <c r="H20" s="591"/>
      <c r="I20" s="591"/>
      <c r="J20" s="591"/>
      <c r="K20" s="591"/>
      <c r="L20" s="592"/>
    </row>
    <row r="21" spans="6:12" x14ac:dyDescent="0.15">
      <c r="F21" s="590"/>
      <c r="G21" s="591"/>
      <c r="H21" s="591" t="s">
        <v>485</v>
      </c>
      <c r="I21" s="591"/>
      <c r="J21" s="591"/>
      <c r="K21" s="591"/>
      <c r="L21" s="592"/>
    </row>
    <row r="22" spans="6:12" x14ac:dyDescent="0.15">
      <c r="F22" s="590"/>
      <c r="G22" s="591"/>
      <c r="H22" s="591"/>
      <c r="I22" s="591"/>
      <c r="J22" s="591"/>
      <c r="K22" s="591"/>
      <c r="L22" s="592"/>
    </row>
    <row r="23" spans="6:12" x14ac:dyDescent="0.15">
      <c r="F23" s="590"/>
      <c r="G23" s="591"/>
      <c r="H23" s="591" t="s">
        <v>486</v>
      </c>
      <c r="I23" s="591"/>
      <c r="J23" s="591"/>
      <c r="K23" s="591"/>
      <c r="L23" s="592"/>
    </row>
    <row r="24" spans="6:12" x14ac:dyDescent="0.15">
      <c r="F24" s="590"/>
      <c r="G24" s="591"/>
      <c r="H24" s="591"/>
      <c r="I24" s="591"/>
      <c r="J24" s="591"/>
      <c r="K24" s="591"/>
      <c r="L24" s="592"/>
    </row>
    <row r="25" spans="6:12" x14ac:dyDescent="0.15">
      <c r="F25" s="590"/>
      <c r="G25" s="591" t="s">
        <v>487</v>
      </c>
      <c r="H25" s="591"/>
      <c r="I25" s="591"/>
      <c r="J25" s="591"/>
      <c r="K25" s="591"/>
      <c r="L25" s="592"/>
    </row>
    <row r="26" spans="6:12" x14ac:dyDescent="0.15">
      <c r="F26" s="590"/>
      <c r="G26" s="591" t="s">
        <v>488</v>
      </c>
      <c r="H26" s="591"/>
      <c r="I26" s="591"/>
      <c r="J26" s="591"/>
      <c r="K26" s="591"/>
      <c r="L26" s="592"/>
    </row>
    <row r="27" spans="6:12" x14ac:dyDescent="0.15">
      <c r="F27" s="590"/>
      <c r="G27" s="591"/>
      <c r="H27" s="591"/>
      <c r="I27" s="591" t="s">
        <v>489</v>
      </c>
      <c r="J27" s="591"/>
      <c r="K27" s="591"/>
      <c r="L27" s="592"/>
    </row>
    <row r="28" spans="6:12" x14ac:dyDescent="0.15">
      <c r="F28" s="590"/>
      <c r="G28" s="591"/>
      <c r="H28" s="591"/>
      <c r="I28" s="591" t="s">
        <v>490</v>
      </c>
      <c r="J28" s="591"/>
      <c r="K28" s="591"/>
      <c r="L28" s="592"/>
    </row>
    <row r="29" spans="6:12" x14ac:dyDescent="0.15">
      <c r="F29" s="590"/>
      <c r="G29" s="591"/>
      <c r="H29" s="591"/>
      <c r="I29" s="591"/>
      <c r="J29" s="591"/>
      <c r="K29" s="591"/>
      <c r="L29" s="592"/>
    </row>
    <row r="30" spans="6:12" x14ac:dyDescent="0.15">
      <c r="F30" s="590"/>
      <c r="G30" s="591" t="s">
        <v>491</v>
      </c>
      <c r="H30" s="591"/>
      <c r="I30" s="591"/>
      <c r="J30" s="591"/>
      <c r="K30" s="591"/>
      <c r="L30" s="592"/>
    </row>
    <row r="31" spans="6:12" x14ac:dyDescent="0.15">
      <c r="F31" s="590"/>
      <c r="G31" s="591" t="s">
        <v>492</v>
      </c>
      <c r="H31" s="591"/>
      <c r="I31" s="591"/>
      <c r="J31" s="591"/>
      <c r="K31" s="591"/>
      <c r="L31" s="592"/>
    </row>
    <row r="32" spans="6:12" x14ac:dyDescent="0.15">
      <c r="F32" s="590"/>
      <c r="G32" s="591"/>
      <c r="H32" s="591"/>
      <c r="I32" s="591" t="s">
        <v>493</v>
      </c>
      <c r="J32" s="591"/>
      <c r="K32" s="591"/>
      <c r="L32" s="592"/>
    </row>
    <row r="33" spans="5:12" x14ac:dyDescent="0.15">
      <c r="F33" s="590"/>
      <c r="G33" s="591"/>
      <c r="H33" s="591"/>
      <c r="I33" s="591" t="s">
        <v>494</v>
      </c>
      <c r="J33" s="591"/>
      <c r="K33" s="591"/>
      <c r="L33" s="592"/>
    </row>
    <row r="34" spans="5:12" x14ac:dyDescent="0.15">
      <c r="F34" s="593"/>
      <c r="G34" s="594"/>
      <c r="H34" s="594"/>
      <c r="I34" s="594"/>
      <c r="J34" s="594"/>
      <c r="K34" s="594"/>
      <c r="L34" s="595"/>
    </row>
    <row r="35" spans="5:12" ht="8.25" customHeight="1" x14ac:dyDescent="0.15"/>
    <row r="36" spans="5:12" x14ac:dyDescent="0.15">
      <c r="E36" s="591"/>
      <c r="F36" s="591"/>
      <c r="G36" s="591"/>
      <c r="H36" s="591"/>
      <c r="I36" s="591"/>
    </row>
    <row r="37" spans="5:12" x14ac:dyDescent="0.15">
      <c r="E37" s="591"/>
      <c r="F37" s="591"/>
      <c r="G37" s="591"/>
      <c r="H37" s="591"/>
      <c r="I37" s="591"/>
    </row>
    <row r="38" spans="5:12" x14ac:dyDescent="0.15">
      <c r="E38" s="591"/>
      <c r="F38" s="591"/>
      <c r="G38" s="591"/>
      <c r="H38" s="591"/>
      <c r="I38" s="591"/>
    </row>
    <row r="39" spans="5:12" x14ac:dyDescent="0.15">
      <c r="E39" s="591"/>
      <c r="F39" s="591"/>
      <c r="G39" s="591"/>
      <c r="H39" s="591"/>
      <c r="I39" s="591"/>
    </row>
    <row r="40" spans="5:12" x14ac:dyDescent="0.15">
      <c r="E40" s="591"/>
      <c r="F40" s="591"/>
      <c r="G40" s="591"/>
      <c r="H40" s="591"/>
      <c r="I40" s="591"/>
    </row>
    <row r="41" spans="5:12" x14ac:dyDescent="0.15">
      <c r="E41" s="591"/>
      <c r="F41" s="591"/>
      <c r="G41" s="591"/>
      <c r="H41" s="591"/>
      <c r="I41" s="591"/>
    </row>
    <row r="42" spans="5:12" x14ac:dyDescent="0.15">
      <c r="E42" s="591"/>
      <c r="F42" s="591"/>
      <c r="G42" s="591"/>
      <c r="H42" s="591"/>
      <c r="I42" s="591"/>
    </row>
    <row r="43" spans="5:12" x14ac:dyDescent="0.15">
      <c r="E43" s="591"/>
      <c r="F43" s="591"/>
      <c r="G43" s="591"/>
      <c r="H43" s="591"/>
      <c r="I43" s="591"/>
    </row>
    <row r="44" spans="5:12" x14ac:dyDescent="0.15">
      <c r="E44" s="591"/>
      <c r="F44" s="591"/>
      <c r="G44" s="591"/>
      <c r="H44" s="591"/>
      <c r="I44" s="591"/>
    </row>
    <row r="45" spans="5:12" x14ac:dyDescent="0.15">
      <c r="E45" s="591"/>
      <c r="F45" s="591"/>
      <c r="G45" s="591"/>
      <c r="H45" s="591"/>
      <c r="I45" s="591"/>
    </row>
    <row r="46" spans="5:12" x14ac:dyDescent="0.15">
      <c r="E46" s="591"/>
      <c r="F46" s="591"/>
      <c r="G46" s="591"/>
      <c r="H46" s="591"/>
      <c r="I46" s="591"/>
    </row>
    <row r="47" spans="5:12" x14ac:dyDescent="0.15">
      <c r="E47" s="591"/>
      <c r="F47" s="591"/>
      <c r="G47" s="591"/>
      <c r="H47" s="591"/>
      <c r="I47" s="591"/>
    </row>
    <row r="48" spans="5:12" x14ac:dyDescent="0.15">
      <c r="E48" s="591"/>
      <c r="F48" s="591"/>
      <c r="G48" s="591"/>
      <c r="H48" s="591"/>
      <c r="I48" s="591"/>
    </row>
    <row r="49" spans="5:9" x14ac:dyDescent="0.15">
      <c r="E49" s="591"/>
      <c r="F49" s="591"/>
      <c r="G49" s="591"/>
      <c r="H49" s="591"/>
      <c r="I49" s="591"/>
    </row>
    <row r="50" spans="5:9" ht="18.75" customHeight="1" x14ac:dyDescent="0.15">
      <c r="E50" s="591"/>
      <c r="F50" s="591"/>
      <c r="G50" s="591"/>
      <c r="H50" s="591"/>
      <c r="I50" s="591"/>
    </row>
  </sheetData>
  <phoneticPr fontId="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近乳23</vt:lpstr>
      <vt:lpstr>近乳22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2022-08-30T02:35:50Z</dcterms:modified>
</cp:coreProperties>
</file>